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Ársreikningur 2025" sheetId="1" r:id="rId4"/>
  </sheets>
  <definedNames>
    <definedName localSheetId="0" name="_S250AB">'Ársreikningur 2025'!$C$130</definedName>
    <definedName localSheetId="0" name="_E210AB">'Ársreikningur 2025'!$C$58</definedName>
    <definedName localSheetId="0" name="_S510AB">'Ársreikningur 2025'!$C$162</definedName>
    <definedName localSheetId="0" name="_E510AB">'Ársreikningur 2025'!$C$86</definedName>
    <definedName localSheetId="0" name="_S440A">'Ársreikningur 2025'!$B$155</definedName>
    <definedName localSheetId="0" name="_S220AB">'Ársreikningur 2025'!$C$126</definedName>
    <definedName localSheetId="0" name="_S240AB">'Ársreikningur 2025'!$C$129</definedName>
    <definedName localSheetId="0" name="_E720A">'Ársreikningur 2025'!$B$97</definedName>
    <definedName localSheetId="0" name="_S450A">'Ársreikningur 2025'!$B$156</definedName>
    <definedName localSheetId="0" name="_E140AB">'Ársreikningur 2025'!$C$55</definedName>
    <definedName name="_R010A">#REF!</definedName>
    <definedName localSheetId="0" name="_R010A">'Ársreikningur 2025'!$B$11</definedName>
    <definedName localSheetId="0" name="_S240A">'Ársreikningur 2025'!$B$129</definedName>
    <definedName localSheetId="0" name="_E120A">'Ársreikningur 2025'!$B$53</definedName>
    <definedName localSheetId="0" name="_S610A">'Ársreikningur 2025'!$B$174</definedName>
    <definedName localSheetId="0" name="_S610AB">'Ársreikningur 2025'!$C$174</definedName>
    <definedName localSheetId="0" name="_E830AB">'Ársreikningur 2025'!$C$107</definedName>
    <definedName localSheetId="0" name="_E820AB">'Ársreikningur 2025'!$C$106</definedName>
    <definedName localSheetId="0" name="_R050A">'Ársreikningur 2025'!$B$15</definedName>
    <definedName localSheetId="0" name="_E410A">'Ársreikningur 2025'!$B$78</definedName>
    <definedName localSheetId="0" name="_S428AB">'Ársreikningur 2025'!$C$153</definedName>
    <definedName localSheetId="0" name="_E720AB">'Ársreikningur 2025'!$C$97</definedName>
    <definedName localSheetId="0" name="_E320A">'Ársreikningur 2025'!$B$70</definedName>
    <definedName localSheetId="0" name="_S330A">'Ársreikningur 2025'!$B$138</definedName>
    <definedName localSheetId="0" name="_S520A">'Ársreikningur 2025'!$B$163</definedName>
    <definedName localSheetId="0" name="_E210A">'Ársreikningur 2025'!$B$58</definedName>
    <definedName localSheetId="0" name="_R130AB">'Ársreikningur 2025'!$C$20</definedName>
    <definedName localSheetId="0" name="_E110AB">'Ársreikningur 2025'!$C$52</definedName>
    <definedName localSheetId="0" name="_S460A">'Ársreikningur 2025'!$B$157</definedName>
    <definedName localSheetId="0" name="_S235AB">'Ársreikningur 2025'!$C$128</definedName>
    <definedName localSheetId="0" name="_R110A">'Ársreikningur 2025'!$B$18</definedName>
    <definedName localSheetId="0" name="_R320AB">'Ársreikningur 2025'!$C$35</definedName>
    <definedName localSheetId="0" name="_E740A">'Ársreikningur 2025'!$B$100</definedName>
    <definedName localSheetId="0" name="_E340A">'Ársreikningur 2025'!$B$72</definedName>
    <definedName localSheetId="0" name="_E710A">'Ársreikningur 2025'!$B$96</definedName>
    <definedName localSheetId="0" name="_E110A">'Ársreikningur 2025'!$B$52</definedName>
    <definedName localSheetId="0" name="_E340AB">'Ársreikningur 2025'!$C$72</definedName>
    <definedName localSheetId="0" name="_E320AB">'Ársreikningur 2025'!$C$70</definedName>
    <definedName localSheetId="0" name="_R250AB">'Ársreikningur 2025'!$C$30</definedName>
    <definedName localSheetId="0" name="_S550AB">'Ársreikningur 2025'!$C$165</definedName>
    <definedName localSheetId="0" name="_R210AB">'Ársreikningur 2025'!$C$26</definedName>
    <definedName localSheetId="0" name="_R030A">'Ársreikningur 2025'!$B$13</definedName>
    <definedName localSheetId="0" name="_E730AB">'Ársreikningur 2025'!$C$98</definedName>
    <definedName localSheetId="0" name="_S410AB">'Ársreikningur 2025'!$C$148</definedName>
    <definedName localSheetId="0" name="_E130AB">'Ársreikningur 2025'!$C$54</definedName>
    <definedName localSheetId="0" name="_S580A">'Ársreikningur 2025'!$B$168</definedName>
    <definedName localSheetId="0" name="_R310A">'Ársreikningur 2025'!$B$34</definedName>
    <definedName localSheetId="0" name="_R230A">'Ársreikningur 2025'!$B$28</definedName>
    <definedName localSheetId="0" name="_E740AB">'Ársreikningur 2025'!$C$100</definedName>
    <definedName localSheetId="0" name="_S410A">'Ársreikningur 2025'!$B$148</definedName>
    <definedName localSheetId="0" name="_E360AB">'Ársreikningur 2025'!$C$74</definedName>
    <definedName localSheetId="0" name="_E610AB">'Ársreikningur 2025'!$C$91</definedName>
    <definedName localSheetId="0" name="_E860AB">'Ársreikningur 2025'!$C$110</definedName>
    <definedName localSheetId="0" name="_S430A">'Ársreikningur 2025'!$B$154</definedName>
    <definedName localSheetId="0" name="_S420AB">'Ársreikningur 2025'!$C$149</definedName>
    <definedName localSheetId="0" name="_E230AB">'Ársreikningur 2025'!$C$60</definedName>
    <definedName localSheetId="0" name="_E330AB">'Ársreikningur 2025'!$C$71</definedName>
    <definedName localSheetId="0" name="_R110AB">'Ársreikningur 2025'!$C$18</definedName>
    <definedName localSheetId="0" name="_R410A">'Ársreikningur 2025'!$B$41</definedName>
    <definedName localSheetId="0" name="_S450AB">'Ársreikningur 2025'!$C$156</definedName>
    <definedName localSheetId="0" name="_E410AB">'Ársreikningur 2025'!$C$78</definedName>
    <definedName localSheetId="0" name="_S310AB">'Ársreikningur 2025'!$C$136</definedName>
    <definedName localSheetId="0" name="_E310AB">'Ársreikningur 2025'!$C$69</definedName>
    <definedName localSheetId="0" name="_R230AB">'Ársreikningur 2025'!$C$28</definedName>
    <definedName localSheetId="0" name="_S430AB">'Ársreikningur 2025'!$C$154</definedName>
    <definedName localSheetId="0" name="_E830A">'Ársreikningur 2025'!$B$107</definedName>
    <definedName localSheetId="0" name="_S424AB">'Ársreikningur 2025'!$C$151</definedName>
    <definedName localSheetId="0" name="_R250A">'Ársreikningur 2025'!$B$30</definedName>
    <definedName localSheetId="0" name="_R240AB">'Ársreikningur 2025'!$C$29</definedName>
    <definedName localSheetId="0" name="_S350A">'Ársreikningur 2025'!$B$140</definedName>
    <definedName localSheetId="0" name="_S426A">'Ársreikningur 2025'!$B$152</definedName>
    <definedName localSheetId="0" name="_E610A">'Ársreikningur 2025'!$B$91</definedName>
    <definedName localSheetId="0" name="_E240AB">'Ársreikningur 2025'!$C$61</definedName>
    <definedName localSheetId="0" name="_R040A">'Ársreikningur 2025'!$B$14</definedName>
    <definedName localSheetId="0" name="_R320A">'Ársreikningur 2025'!$B$35</definedName>
    <definedName localSheetId="0" name="_S424A">'Ársreikningur 2025'!$B$151</definedName>
    <definedName localSheetId="0" name="_E735AB">'Ársreikningur 2025'!$C$99</definedName>
    <definedName localSheetId="0" name="_R010AB">'Ársreikningur 2025'!$C$11</definedName>
    <definedName localSheetId="0" name="_S420A">'Ársreikningur 2025'!$B$149</definedName>
    <definedName localSheetId="0" name="_E735A">'Ársreikningur 2025'!$B$99</definedName>
    <definedName localSheetId="0" name="_R020AB">'Ársreikningur 2025'!$C$12</definedName>
    <definedName localSheetId="0" name="_R130A">'Ársreikningur 2025'!$B$20</definedName>
    <definedName localSheetId="0" name="_E810A">'Ársreikningur 2025'!$B$105</definedName>
    <definedName localSheetId="0" name="_S250A">'Ársreikningur 2025'!$B$130</definedName>
    <definedName localSheetId="0" name="_E820A">'Ársreikningur 2025'!$B$106</definedName>
    <definedName localSheetId="0" name="_S550A">'Ársreikningur 2025'!$B$165</definedName>
    <definedName localSheetId="0" name="_S310A">'Ársreikningur 2025'!$B$136</definedName>
    <definedName localSheetId="0" name="_S235A">'Ársreikningur 2025'!$B$128</definedName>
    <definedName localSheetId="0" name="_E620A">'Ársreikningur 2025'!$B$92</definedName>
    <definedName localSheetId="0" name="_S320A">'Ársreikningur 2025'!$B$137</definedName>
    <definedName localSheetId="0" name="_R240A">'Ársreikningur 2025'!$B$29</definedName>
    <definedName localSheetId="0" name="_E870A">'Ársreikningur 2025'!$B$111</definedName>
    <definedName localSheetId="0" name="_E520AB">'Ársreikningur 2025'!$C$87</definedName>
    <definedName localSheetId="0" name="_E730A">'Ársreikningur 2025'!$B$98</definedName>
    <definedName localSheetId="0" name="_S510A">'Ársreikningur 2025'!$B$162</definedName>
    <definedName localSheetId="0" name="_R260AB">'Ársreikningur 2025'!$C$31</definedName>
    <definedName localSheetId="0" name="_E860A">'Ársreikningur 2025'!$B$110</definedName>
    <definedName localSheetId="0" name="_S422A">'Ársreikningur 2025'!$B$150</definedName>
    <definedName localSheetId="0" name="_S580AB">'Ársreikningur 2025'!$C$168</definedName>
    <definedName localSheetId="0" name="_S540A">'Ársreikningur 2025'!$B$164</definedName>
    <definedName localSheetId="0" name="_S210A">'Ársreikningur 2025'!$B$125</definedName>
    <definedName localSheetId="0" name="_S210AB">'Ársreikningur 2025'!$C$125</definedName>
    <definedName localSheetId="0" name="_S230A">'Ársreikningur 2025'!$B$127</definedName>
    <definedName localSheetId="0" name="_R140A">'Ársreikningur 2025'!$B$21</definedName>
    <definedName localSheetId="0" name="_S460AB">'Ársreikningur 2025'!$C$157</definedName>
    <definedName localSheetId="0" name="_S560A">'Ársreikningur 2025'!$B$166</definedName>
    <definedName localSheetId="0" name="_E810AB">'Ársreikningur 2025'!$C$105</definedName>
    <definedName localSheetId="0" name="_E350A">'Ársreikningur 2025'!$B$73</definedName>
    <definedName localSheetId="0" name="_E510A">'Ársreikningur 2025'!$B$86</definedName>
    <definedName localSheetId="0" name="_E840AB">'Ársreikningur 2025'!$C$108</definedName>
    <definedName localSheetId="0" name="_E220A">'Ársreikningur 2025'!$B$59</definedName>
    <definedName localSheetId="0" name="_E350AB">'Ársreikningur 2025'!$C$73</definedName>
    <definedName localSheetId="0" name="_R140AB">'Ársreikningur 2025'!$C$21</definedName>
    <definedName localSheetId="0" name="_S570AB">'Ársreikningur 2025'!$C$167</definedName>
    <definedName localSheetId="0" name="_R020A">'Ársreikningur 2025'!$B$12</definedName>
    <definedName localSheetId="0" name="_E240A">'Ársreikningur 2025'!$B$61</definedName>
    <definedName localSheetId="0" name="_S530A">'Ársreikningur 2025'!$B$141</definedName>
    <definedName localSheetId="0" name="_S540AB">'Ársreikningur 2025'!$C$164</definedName>
    <definedName localSheetId="0" name="_E620AB">'Ársreikningur 2025'!$C$92</definedName>
    <definedName localSheetId="0" name="_R040AB">'Ársreikningur 2025'!$C$14</definedName>
    <definedName localSheetId="0" name="_E360A">'Ársreikningur 2025'!$B$74</definedName>
    <definedName localSheetId="0" name="_E330A">'Ársreikningur 2025'!$B$71</definedName>
    <definedName localSheetId="0" name="_S350AB">'Ársreikningur 2025'!$C$140</definedName>
    <definedName localSheetId="0" name="_R310AB">'Ársreikningur 2025'!$C$34</definedName>
    <definedName localSheetId="0" name="_E840A">'Ársreikningur 2025'!$B$108</definedName>
    <definedName localSheetId="0" name="_R220A">'Ársreikningur 2025'!$B$27</definedName>
    <definedName localSheetId="0" name="_S570A">'Ársreikningur 2025'!$B$167</definedName>
    <definedName localSheetId="0" name="_R410AB">'Ársreikningur 2025'!$C$41</definedName>
    <definedName localSheetId="0" name="_E230A">'Ársreikningur 2025'!$B$60</definedName>
    <definedName localSheetId="0" name="_R030AB">'Ársreikningur 2025'!$C$13</definedName>
    <definedName localSheetId="0" name="_E850A">'Ársreikningur 2025'!$B$109</definedName>
    <definedName localSheetId="0" name="_S422AB">'Ársreikningur 2025'!$C$150</definedName>
    <definedName localSheetId="0" name="_E870AB">'Ársreikningur 2025'!$C$111</definedName>
    <definedName localSheetId="0" name="_E850AB">'Ársreikningur 2025'!$C$109</definedName>
    <definedName localSheetId="0" name="_S340A">'Ársreikningur 2025'!$B$139</definedName>
    <definedName localSheetId="0" name="_E140A">'Ársreikningur 2025'!$B$55</definedName>
    <definedName localSheetId="0" name="_S530AB">'Ársreikningur 2025'!$C$141</definedName>
    <definedName localSheetId="0" name="_S340AB">'Ársreikningur 2025'!$C$139</definedName>
    <definedName localSheetId="0" name="_E220AB">'Ársreikningur 2025'!$C$59</definedName>
    <definedName localSheetId="0" name="_R220AB">'Ársreikningur 2025'!$C$27</definedName>
    <definedName localSheetId="0" name="_S330AB">'Ársreikningur 2025'!$C$138</definedName>
    <definedName localSheetId="0" name="_S110AB">'Ársreikningur 2025'!$C$122</definedName>
    <definedName localSheetId="0" name="_E120AB">'Ársreikningur 2025'!$C$53</definedName>
    <definedName localSheetId="0" name="_S520AB">'Ársreikningur 2025'!$C$163</definedName>
    <definedName localSheetId="0" name="_R120AB">'Ársreikningur 2025'!$C$19</definedName>
    <definedName localSheetId="0" name="_R210A">'Ársreikningur 2025'!$B$26</definedName>
    <definedName localSheetId="0" name="_S320AB">'Ársreikningur 2025'!$C$137</definedName>
    <definedName localSheetId="0" name="_S426AB">'Ársreikningur 2025'!$C$152</definedName>
    <definedName localSheetId="0" name="_S220A">'Ársreikningur 2025'!$B$126</definedName>
    <definedName localSheetId="0" name="_E310A">'Ársreikningur 2025'!$B$69</definedName>
    <definedName localSheetId="0" name="_S428A">'Ársreikningur 2025'!$B$153</definedName>
    <definedName localSheetId="0" name="_S560AB">'Ársreikningur 2025'!$C$166</definedName>
    <definedName localSheetId="0" name="_S440AB">'Ársreikningur 2025'!$C$155</definedName>
    <definedName localSheetId="0" name="_E710AB">'Ársreikningur 2025'!$C$96</definedName>
    <definedName localSheetId="0" name="_E130A">'Ársreikningur 2025'!$B$54</definedName>
    <definedName localSheetId="0" name="_R050AB">'Ársreikningur 2025'!$C$15</definedName>
    <definedName localSheetId="0" name="_R120A">'Ársreikningur 2025'!$B$19</definedName>
    <definedName localSheetId="0" name="_E520A">'Ársreikningur 2025'!$B$87</definedName>
    <definedName localSheetId="0" name="_S110A">'Ársreikningur 2025'!$B$122</definedName>
    <definedName localSheetId="0" name="_S230AB">'Ársreikningur 2025'!$C$127</definedName>
    <definedName localSheetId="0" name="_R260A">'Ársreikningur 2025'!$B$31</definedName>
  </definedNames>
  <calcPr/>
  <extLst>
    <ext uri="GoogleSheetsCustomDataVersion2">
      <go:sheetsCustomData xmlns:go="http://customooxmlschemas.google.com/" r:id="rId5" roundtripDataChecksum="abcbLQfNlQoGXKoRnFZ5H5yZD7S2DSYjvJ+7rCvNRVo="/>
    </ext>
  </extLst>
</workbook>
</file>

<file path=xl/sharedStrings.xml><?xml version="1.0" encoding="utf-8"?>
<sst xmlns="http://schemas.openxmlformats.org/spreadsheetml/2006/main" count="344" uniqueCount="222">
  <si>
    <t>A Hluti</t>
  </si>
  <si>
    <t>A og B Hluti</t>
  </si>
  <si>
    <t>Villuprófanir</t>
  </si>
  <si>
    <t>Mismunur á eignum og skuldum (á að vera 0)</t>
  </si>
  <si>
    <t>Grænt ef stærðirnar eru eins, annars rautt</t>
  </si>
  <si>
    <t>Mismunur á rekstrarniðurstöðu í RR og SS (á að vera 0)</t>
  </si>
  <si>
    <t>Mismunur á handbæru fé í árslok EHR og SS (á að vera 0)</t>
  </si>
  <si>
    <t>Rekstrarreikningur</t>
  </si>
  <si>
    <t>Tekjur</t>
  </si>
  <si>
    <t>Kóði (ekki breyta)</t>
  </si>
  <si>
    <t>Útsvar</t>
  </si>
  <si>
    <t xml:space="preserve">þús kr. </t>
  </si>
  <si>
    <t>income_tax</t>
  </si>
  <si>
    <t>Fasteignaskattur</t>
  </si>
  <si>
    <t>property_tax</t>
  </si>
  <si>
    <t>Skattaígildi (lóðaleiga)</t>
  </si>
  <si>
    <t>tax_equivalent_land_lease</t>
  </si>
  <si>
    <t>Framlag úr Jöfnunarsjóði</t>
  </si>
  <si>
    <t>equalization_fund_contribution</t>
  </si>
  <si>
    <t>Þjónustugjöld og aðrar tekjur</t>
  </si>
  <si>
    <t>service_fees_other_revenue</t>
  </si>
  <si>
    <t>Gjöld</t>
  </si>
  <si>
    <t>Laun og launatengd gjöld</t>
  </si>
  <si>
    <t>salary_related_expenses</t>
  </si>
  <si>
    <t>Breyting lífeyrisskuldbindinga</t>
  </si>
  <si>
    <t>changes_pension_liabilities</t>
  </si>
  <si>
    <t>Annar rekstrarkostnaður</t>
  </si>
  <si>
    <t>other_operating_expenses</t>
  </si>
  <si>
    <t>Afskriftir</t>
  </si>
  <si>
    <t>depreciation_and_amortization</t>
  </si>
  <si>
    <t>Rekstrarniðurstaða fyrir fjármagns- og óreglulega liði</t>
  </si>
  <si>
    <t>Fjármagnsliðir</t>
  </si>
  <si>
    <t>Fjármunatekjur</t>
  </si>
  <si>
    <t>financial_income</t>
  </si>
  <si>
    <t>(Fjármagnsgjöld)</t>
  </si>
  <si>
    <t>financial_expenses</t>
  </si>
  <si>
    <t>Gengismunur</t>
  </si>
  <si>
    <t>exchange_rate_differences</t>
  </si>
  <si>
    <t>Arður</t>
  </si>
  <si>
    <t>dividends</t>
  </si>
  <si>
    <t>Söluhagnaður (tap) eigna</t>
  </si>
  <si>
    <t>asset_sale_profit_loss</t>
  </si>
  <si>
    <t>Aðrir fjármagnsliðir</t>
  </si>
  <si>
    <t>other_financial_items</t>
  </si>
  <si>
    <t>Skattar</t>
  </si>
  <si>
    <t>taxes</t>
  </si>
  <si>
    <t>Hlutdeild minnihluta</t>
  </si>
  <si>
    <t>non_controlling_interest</t>
  </si>
  <si>
    <t>Rekstarniðurstaða fyrir óreglulega liði</t>
  </si>
  <si>
    <t>Óreglulegar tekjur / (gjöld)</t>
  </si>
  <si>
    <t>extraordinary_items</t>
  </si>
  <si>
    <t>Rekstrarniðurstaða</t>
  </si>
  <si>
    <t>Efnahagsreikningur</t>
  </si>
  <si>
    <t>Eignir</t>
  </si>
  <si>
    <t>Fastafjármunir</t>
  </si>
  <si>
    <t>Varanlegir rekstrarfjármunir:</t>
  </si>
  <si>
    <t>Fasteignir, lóðir og fasteignaréttindi</t>
  </si>
  <si>
    <t>non_current_assets_property_rights</t>
  </si>
  <si>
    <t>Veitur, götur og hafnarmannvirki</t>
  </si>
  <si>
    <t>non_current_assets_infrastructure</t>
  </si>
  <si>
    <t>Vélar, áhöld og tæki</t>
  </si>
  <si>
    <t>non_current_assets_equipment</t>
  </si>
  <si>
    <t>Leigðar eignir</t>
  </si>
  <si>
    <t>non_current_assets_leased</t>
  </si>
  <si>
    <t>Áhættufjármunir og langtímakröfur:</t>
  </si>
  <si>
    <t>Eignarhlutir í félögum</t>
  </si>
  <si>
    <t>financial_assets_shares_companies</t>
  </si>
  <si>
    <t>Langtímakröfur</t>
  </si>
  <si>
    <t>financial_assets_long_term_receivables</t>
  </si>
  <si>
    <t>Langtímakröfur á eigin fyrirtæki</t>
  </si>
  <si>
    <t>financial_assets_long_term_receivables_own_companies</t>
  </si>
  <si>
    <t>Aðrar kröfur</t>
  </si>
  <si>
    <t>financial_assets_other_receivables</t>
  </si>
  <si>
    <t>Fastafjármunir samtals</t>
  </si>
  <si>
    <t>Veltufjármunir</t>
  </si>
  <si>
    <t>Skammtímakröfur:</t>
  </si>
  <si>
    <t>Birgðir</t>
  </si>
  <si>
    <t>inventories</t>
  </si>
  <si>
    <t>Óinnheimtar tekjur</t>
  </si>
  <si>
    <t>accrued_revenues</t>
  </si>
  <si>
    <t>Næsta árs afborganir langtímakrafna</t>
  </si>
  <si>
    <t>next_year_installments_long_term_receivables</t>
  </si>
  <si>
    <t>Næsta árs afborganir langtímakrafna á eigin fyrirtæki</t>
  </si>
  <si>
    <t>next_year_installments_long_term_receivables_own_companies</t>
  </si>
  <si>
    <t>Viðskiptakröfur á eigin fyrirtæki</t>
  </si>
  <si>
    <t>receivables_own_companies</t>
  </si>
  <si>
    <t>Aðrar skammtímakröfur</t>
  </si>
  <si>
    <t>other_current_assets</t>
  </si>
  <si>
    <t>Handbært fé:</t>
  </si>
  <si>
    <t>Handbært fé</t>
  </si>
  <si>
    <t>cash_equivalents</t>
  </si>
  <si>
    <t>Veltufjármunir samtals</t>
  </si>
  <si>
    <t>Eignir samtals</t>
  </si>
  <si>
    <t>Skuldir og eigið fé</t>
  </si>
  <si>
    <t>Eigið fé</t>
  </si>
  <si>
    <t>Eiginfjárreikningur</t>
  </si>
  <si>
    <t>equity_reserves</t>
  </si>
  <si>
    <t>equity_non_controlling_interest</t>
  </si>
  <si>
    <t>Skuldbindingar</t>
  </si>
  <si>
    <t>Lífeyrisskuldbinding</t>
  </si>
  <si>
    <t>pension_liabilities</t>
  </si>
  <si>
    <t>Aðrar skuldbindingar</t>
  </si>
  <si>
    <t>other_provisions</t>
  </si>
  <si>
    <t>Langtímaskuldir</t>
  </si>
  <si>
    <t>Skuldir við lánastofnanir í íslenskum krónum</t>
  </si>
  <si>
    <t>credit_institutions_isk</t>
  </si>
  <si>
    <t>Skuldir við lánastofnanir í erlendum myntum</t>
  </si>
  <si>
    <t>credit_institutions_foreign</t>
  </si>
  <si>
    <t>Leiguskuldir</t>
  </si>
  <si>
    <t>lease_liabilities</t>
  </si>
  <si>
    <t>Langtímaskuldir við eigin fyrirtæki</t>
  </si>
  <si>
    <t>long_term_liabilities_own_companies</t>
  </si>
  <si>
    <t>Aðrar langtímaskuldir</t>
  </si>
  <si>
    <t>other_long_term_liabilities</t>
  </si>
  <si>
    <t>Skammtímaskuldir</t>
  </si>
  <si>
    <t>Skuldir við lánastofnanir</t>
  </si>
  <si>
    <t>bank_loans</t>
  </si>
  <si>
    <t>Viðskiptaskuldir</t>
  </si>
  <si>
    <t>trade_payables</t>
  </si>
  <si>
    <t>Næsta árs afborganir langtímaskulda</t>
  </si>
  <si>
    <t>next_year_installments_long_term_liabilities</t>
  </si>
  <si>
    <t>Næsta árs afborganir langtímaskulda á eigin fyrirtæki</t>
  </si>
  <si>
    <t>next_year_installments_long_term_liabilities_own_companies</t>
  </si>
  <si>
    <t>Næsta árs afborganir leiguskulda</t>
  </si>
  <si>
    <t>next_year_lease_payments</t>
  </si>
  <si>
    <t>Skammtímaskuldir við eigin fyrirtæki</t>
  </si>
  <si>
    <t>current_liabilities_own_companies</t>
  </si>
  <si>
    <t>Aðrar skammtímaskuldir</t>
  </si>
  <si>
    <t>other_current_liabilities</t>
  </si>
  <si>
    <t>Sjóðsstreymi</t>
  </si>
  <si>
    <t>Rekstrarhreyfingar</t>
  </si>
  <si>
    <t>Niðurstaða ársins</t>
  </si>
  <si>
    <t>starting_net_income</t>
  </si>
  <si>
    <t>Rekstrarliðir sem hafa ekki áhrif á fjárstreymi:</t>
  </si>
  <si>
    <t>(Söluhagnaður) / tap eigna</t>
  </si>
  <si>
    <t>asset_sale_gain_loss</t>
  </si>
  <si>
    <t>Reiknaðar afskriftir</t>
  </si>
  <si>
    <t>non_cash_depreciation_and_amortization</t>
  </si>
  <si>
    <t>Verðbætur og gengismunur</t>
  </si>
  <si>
    <t>indexation_and_foreign_exchange</t>
  </si>
  <si>
    <t>Byggingarréttur</t>
  </si>
  <si>
    <t>non_cash_building_rights</t>
  </si>
  <si>
    <t>Breyting lífeyrirskuldbindinga</t>
  </si>
  <si>
    <t>non_cash_changes_pension_liabilities</t>
  </si>
  <si>
    <t>Aðrar rekstrarhreyfingar</t>
  </si>
  <si>
    <t>other_non_cash_items</t>
  </si>
  <si>
    <t>Veltufé frá rekstri</t>
  </si>
  <si>
    <t>Breyting á rekstrartengdum eignum og skuldum:</t>
  </si>
  <si>
    <t>Birgðir, lækkun (hækkun)</t>
  </si>
  <si>
    <t>changes_inventories</t>
  </si>
  <si>
    <t>Óinnheimtar tekjur, lækkun (hækkun)</t>
  </si>
  <si>
    <t>changes_accrued_revenue</t>
  </si>
  <si>
    <t>Skammtímakröfur, lækkun (hækkun)</t>
  </si>
  <si>
    <t>changes_short_term_receivables</t>
  </si>
  <si>
    <t>Skammtímaskuldir, hækkun (lækkun)</t>
  </si>
  <si>
    <t>changes_short_term_liabilities</t>
  </si>
  <si>
    <t>Aðrar breytingar á skammtímaliðum</t>
  </si>
  <si>
    <t>changes_other_current_items</t>
  </si>
  <si>
    <t>Afborganir lífeyrisskuldbindinga</t>
  </si>
  <si>
    <t>pension_payments</t>
  </si>
  <si>
    <t>Handbært fé frá rekstri</t>
  </si>
  <si>
    <t>Fjárfestingahreyfingar</t>
  </si>
  <si>
    <t>Fjárfest í varanlegum rekstrarfjármunum</t>
  </si>
  <si>
    <t>fixed_assets_investments</t>
  </si>
  <si>
    <t>Söluverð seldra rekstrarfjármuna</t>
  </si>
  <si>
    <t>fixed_assets_sales</t>
  </si>
  <si>
    <t>Fjárfesting í íbúðarhúsnæði</t>
  </si>
  <si>
    <t>residential_property_investment</t>
  </si>
  <si>
    <t>Söluverð íbúðarhúsnæðis</t>
  </si>
  <si>
    <t>residential_property_sales</t>
  </si>
  <si>
    <t>Gatnagerðargjöld</t>
  </si>
  <si>
    <t>road_construction_fees</t>
  </si>
  <si>
    <t>building_rights</t>
  </si>
  <si>
    <t>Eignarhlutir í félögum, breyting</t>
  </si>
  <si>
    <t>changes_shares_companies</t>
  </si>
  <si>
    <t>Langtímakröfur, breyting</t>
  </si>
  <si>
    <t>changes_long_term_receivables</t>
  </si>
  <si>
    <t>Langtímakröfur á eigin fyrirtæki, breyting</t>
  </si>
  <si>
    <t>changes_long_term_receivables_own_companies</t>
  </si>
  <si>
    <t>Aðrar fjárfestingarhreyfingar</t>
  </si>
  <si>
    <t>other_investing_activities</t>
  </si>
  <si>
    <t>Fjárfestingahreyfingar samtals</t>
  </si>
  <si>
    <t>Fjármöngunarhreyfingar</t>
  </si>
  <si>
    <t>Tekin ný langtímalán</t>
  </si>
  <si>
    <t>new_long_term_loans</t>
  </si>
  <si>
    <t>Afborganir langtímalána</t>
  </si>
  <si>
    <t>repayments_of_long_term_loans</t>
  </si>
  <si>
    <t>Afborganir leiguskuldbindinga</t>
  </si>
  <si>
    <t>repayments_of_lease_liabilities</t>
  </si>
  <si>
    <t>Viðskiptastaða við eigin fyrirtæki, breyting</t>
  </si>
  <si>
    <t>changes_trade_balance_own_companies</t>
  </si>
  <si>
    <t>Langtímaskuldir við eigin fyrirtæki, breyting</t>
  </si>
  <si>
    <t>changes_long_term_liabilities_own_companies</t>
  </si>
  <si>
    <t>Skammtímalán, breyting</t>
  </si>
  <si>
    <t>changes_short_term_loans</t>
  </si>
  <si>
    <t>Aðrar fjármögnunarhreyfingar</t>
  </si>
  <si>
    <t>other_financing_activities</t>
  </si>
  <si>
    <t>Fjármögnunarhreyfingar samtals</t>
  </si>
  <si>
    <t>Hækkun (lækkun) á handbæru fé</t>
  </si>
  <si>
    <t>Handbært fé í ársbyrjun</t>
  </si>
  <si>
    <t>start_year_cash_equivalents</t>
  </si>
  <si>
    <t>Handbært fé í árslok</t>
  </si>
  <si>
    <t>Útreikningur skuldaviðmiðs</t>
  </si>
  <si>
    <t>Heildarskuldir og skuldbindingar</t>
  </si>
  <si>
    <t>Frádráttur sbr. 14 .gr. reglugerðar 502/2012</t>
  </si>
  <si>
    <t>Leiguskuldbindingar frá ríkissjóði</t>
  </si>
  <si>
    <t>state_covered_lease_liabilities</t>
  </si>
  <si>
    <t>Lífeyrisskuldbinding (eftir 15 ár)</t>
  </si>
  <si>
    <t>long_term_pension_liabilities_later_than_15_years</t>
  </si>
  <si>
    <t>Fyrirframgreiðslur vegna uppgjörs A deildar Brúar lífeyrissjóðs</t>
  </si>
  <si>
    <t>bru_fund_prepayments</t>
  </si>
  <si>
    <t>Orku- og veitufyrirtæki sbr 12 gr. reglugerðar 502/2012</t>
  </si>
  <si>
    <t xml:space="preserve">   tekjur</t>
  </si>
  <si>
    <t>utility_revenues</t>
  </si>
  <si>
    <t xml:space="preserve">   útgjöld</t>
  </si>
  <si>
    <t>utility_expenses</t>
  </si>
  <si>
    <t xml:space="preserve">   eignir</t>
  </si>
  <si>
    <t>utility_assets</t>
  </si>
  <si>
    <t xml:space="preserve">   skuldir og skuldbindingar</t>
  </si>
  <si>
    <t>liabilities_and_provisions</t>
  </si>
  <si>
    <t>Heildartekjur</t>
  </si>
  <si>
    <t>Skuldamiðmið (með undanþágum)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</si>
</sst>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\ _);[Red]\(* #,##0\ \)"/>
    <numFmt numFmtId="165" formatCode="#,##0.0"/>
    <numFmt numFmtId="166" formatCode="_(* #,##0_);_(* \(#,##0\);_(* &quot;-&quot;_);_(@_)"/>
    <numFmt numFmtId="167" formatCode="#,##0%\ _);[Red]\(* #,##0%\ \)"/>
  </numFmts>
  <fonts count="15">
    <font>
      <sz val="8.0"/>
      <color theme="1"/>
      <name val="Arial"/>
      <scheme val="minor"/>
    </font>
    <font>
      <sz val="10.0"/>
      <color theme="1"/>
      <name val="Times New Roman"/>
    </font>
    <font>
      <b/>
      <sz val="16.0"/>
      <color theme="1"/>
      <name val="Aptos Narrow"/>
    </font>
    <font>
      <sz val="8.0"/>
      <color theme="1"/>
      <name val="Arial"/>
    </font>
    <font>
      <b/>
      <i/>
      <sz val="20.0"/>
      <color theme="1"/>
      <name val="Aptos Narrow"/>
    </font>
    <font>
      <b/>
      <sz val="11.0"/>
      <color theme="1"/>
      <name val="Aptos Narrow"/>
    </font>
    <font>
      <sz val="8.0"/>
      <color theme="1"/>
      <name val="Verdana"/>
    </font>
    <font>
      <b/>
      <i/>
      <sz val="11.0"/>
      <color theme="1"/>
      <name val="Aptos Narrow"/>
    </font>
    <font>
      <b/>
      <i/>
      <sz val="11.0"/>
      <color theme="1"/>
      <name val="Arial"/>
    </font>
    <font>
      <i/>
      <sz val="11.0"/>
      <color theme="1"/>
      <name val="Aptos Narrow"/>
    </font>
    <font>
      <color theme="1"/>
      <name val="Times New Roman"/>
    </font>
    <font>
      <b/>
      <sz val="10.0"/>
      <color theme="1"/>
      <name val="Times New Roman"/>
    </font>
    <font>
      <b/>
      <sz val="8.0"/>
      <color theme="1"/>
      <name val="Verdana"/>
    </font>
    <font>
      <b/>
      <i/>
      <sz val="8.0"/>
      <color theme="1"/>
      <name val="Verdana"/>
    </font>
    <font>
      <i/>
      <sz val="8.0"/>
      <color theme="1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B7DEE8"/>
        <bgColor rgb="FFB7DEE8"/>
      </patternFill>
    </fill>
  </fills>
  <borders count="3">
    <border/>
    <border>
      <left/>
      <right/>
      <top/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164" xfId="0" applyAlignment="1" applyFont="1" applyNumberFormat="1">
      <alignment horizontal="center"/>
    </xf>
    <xf borderId="0" fillId="0" fontId="3" numFmtId="164" xfId="0" applyAlignment="1" applyFont="1" applyNumberFormat="1">
      <alignment vertical="bottom"/>
    </xf>
    <xf borderId="0" fillId="0" fontId="4" numFmtId="164" xfId="0" applyFont="1" applyNumberFormat="1"/>
    <xf borderId="0" fillId="0" fontId="5" numFmtId="164" xfId="0" applyFont="1" applyNumberFormat="1"/>
    <xf borderId="0" fillId="0" fontId="1" numFmtId="165" xfId="0" applyAlignment="1" applyFont="1" applyNumberFormat="1">
      <alignment horizontal="center"/>
    </xf>
    <xf borderId="0" fillId="0" fontId="6" numFmtId="164" xfId="0" applyFont="1" applyNumberFormat="1"/>
    <xf borderId="0" fillId="0" fontId="1" numFmtId="4" xfId="0" applyAlignment="1" applyFont="1" applyNumberFormat="1">
      <alignment horizontal="center"/>
    </xf>
    <xf borderId="0" fillId="0" fontId="1" numFmtId="3" xfId="0" applyFont="1" applyNumberFormat="1"/>
    <xf borderId="0" fillId="0" fontId="5" numFmtId="3" xfId="0" applyAlignment="1" applyFont="1" applyNumberFormat="1">
      <alignment horizontal="center"/>
    </xf>
    <xf borderId="0" fillId="0" fontId="7" numFmtId="164" xfId="0" applyFont="1" applyNumberFormat="1"/>
    <xf borderId="0" fillId="0" fontId="1" numFmtId="3" xfId="0" applyAlignment="1" applyFont="1" applyNumberFormat="1">
      <alignment horizontal="center"/>
    </xf>
    <xf borderId="0" fillId="0" fontId="8" numFmtId="164" xfId="0" applyAlignment="1" applyFont="1" applyNumberFormat="1">
      <alignment vertical="bottom"/>
    </xf>
    <xf borderId="1" fillId="2" fontId="1" numFmtId="4" xfId="0" applyAlignment="1" applyBorder="1" applyFill="1" applyFont="1" applyNumberFormat="1">
      <alignment horizontal="center"/>
    </xf>
    <xf borderId="1" fillId="2" fontId="1" numFmtId="3" xfId="0" applyAlignment="1" applyBorder="1" applyFont="1" applyNumberFormat="1">
      <alignment horizontal="center"/>
    </xf>
    <xf borderId="0" fillId="0" fontId="9" numFmtId="164" xfId="0" applyAlignment="1" applyFont="1" applyNumberFormat="1">
      <alignment horizontal="right"/>
    </xf>
    <xf borderId="0" fillId="0" fontId="10" numFmtId="164" xfId="0" applyAlignment="1" applyFont="1" applyNumberFormat="1">
      <alignment vertical="bottom"/>
    </xf>
    <xf borderId="0" fillId="0" fontId="11" numFmtId="164" xfId="0" applyFont="1" applyNumberFormat="1"/>
    <xf borderId="0" fillId="0" fontId="5" numFmtId="4" xfId="0" applyAlignment="1" applyFont="1" applyNumberFormat="1">
      <alignment horizontal="center"/>
    </xf>
    <xf borderId="0" fillId="0" fontId="7" numFmtId="164" xfId="0" applyAlignment="1" applyFont="1" applyNumberFormat="1">
      <alignment horizontal="right"/>
    </xf>
    <xf borderId="0" fillId="0" fontId="12" numFmtId="164" xfId="0" applyFont="1" applyNumberFormat="1"/>
    <xf borderId="0" fillId="0" fontId="1" numFmtId="10" xfId="0" applyFont="1" applyNumberFormat="1"/>
    <xf borderId="0" fillId="0" fontId="3" numFmtId="166" xfId="0" applyFont="1" applyNumberFormat="1"/>
    <xf borderId="0" fillId="0" fontId="12" numFmtId="164" xfId="0" applyAlignment="1" applyFont="1" applyNumberFormat="1">
      <alignment horizontal="right"/>
    </xf>
    <xf borderId="0" fillId="0" fontId="13" numFmtId="164" xfId="0" applyFont="1" applyNumberFormat="1"/>
    <xf borderId="0" fillId="0" fontId="14" numFmtId="164" xfId="0" applyFont="1" applyNumberFormat="1"/>
    <xf borderId="0" fillId="0" fontId="12" numFmtId="164" xfId="0" applyAlignment="1" applyFont="1" applyNumberFormat="1">
      <alignment horizontal="left"/>
    </xf>
    <xf borderId="2" fillId="0" fontId="5" numFmtId="4" xfId="0" applyAlignment="1" applyBorder="1" applyFont="1" applyNumberFormat="1">
      <alignment horizontal="center"/>
    </xf>
    <xf borderId="2" fillId="0" fontId="5" numFmtId="3" xfId="0" applyAlignment="1" applyBorder="1" applyFont="1" applyNumberFormat="1">
      <alignment horizontal="center"/>
    </xf>
    <xf borderId="0" fillId="0" fontId="5" numFmtId="10" xfId="0" applyAlignment="1" applyFont="1" applyNumberFormat="1">
      <alignment horizontal="center"/>
    </xf>
    <xf borderId="0" fillId="0" fontId="5" numFmtId="167" xfId="0" applyAlignment="1" applyFont="1" applyNumberFormat="1">
      <alignment horizontal="center"/>
    </xf>
  </cellXfs>
  <cellStyles count="1">
    <cellStyle xfId="0" name="Normal" builtinId="0"/>
  </cellStyles>
  <dxfs count="3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6.83" defaultRowHeight="15.0"/>
  <cols>
    <col customWidth="1" min="1" max="1" width="64.33"/>
    <col customWidth="1" min="2" max="2" width="45.17"/>
    <col customWidth="1" min="3" max="3" width="41.33"/>
    <col customWidth="1" min="4" max="4" width="11.5"/>
    <col customWidth="1" min="5" max="5" width="23.33"/>
    <col customWidth="1" hidden="1" min="6" max="6" width="16.0"/>
    <col customWidth="1" min="7" max="7" width="17.17"/>
    <col customWidth="1" min="8" max="26" width="11.67"/>
  </cols>
  <sheetData>
    <row r="1" ht="12.75" customHeight="1">
      <c r="A1" s="1"/>
      <c r="B1" s="2" t="s">
        <v>0</v>
      </c>
      <c r="C1" s="2" t="s">
        <v>1</v>
      </c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4"/>
      <c r="B2" s="2"/>
      <c r="C2" s="2"/>
      <c r="D2" s="1"/>
      <c r="E2" s="1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5" t="s">
        <v>2</v>
      </c>
      <c r="B3" s="6"/>
      <c r="C3" s="6"/>
      <c r="D3" s="1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7" t="s">
        <v>3</v>
      </c>
      <c r="B4" s="8">
        <f t="shared" ref="B4:C4" si="1">+B115-B81</f>
        <v>0</v>
      </c>
      <c r="C4" s="8">
        <f t="shared" si="1"/>
        <v>0</v>
      </c>
      <c r="D4" s="1" t="s">
        <v>4</v>
      </c>
      <c r="E4" s="1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 t="s">
        <v>5</v>
      </c>
      <c r="B5" s="8">
        <f>B43-'Ársreikningur 2025'!_S110A</f>
        <v>0</v>
      </c>
      <c r="C5" s="8">
        <f>C43-'Ársreikningur 2025'!_S110AB</f>
        <v>0</v>
      </c>
      <c r="D5" s="1" t="s">
        <v>4</v>
      </c>
      <c r="E5" s="1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 t="s">
        <v>6</v>
      </c>
      <c r="B6" s="8">
        <f>+'Ársreikningur 2025'!_E410A-B175</f>
        <v>0</v>
      </c>
      <c r="C6" s="8">
        <f>+'Ársreikningur 2025'!_E410AB-C175</f>
        <v>0</v>
      </c>
      <c r="D6" s="1" t="s">
        <v>4</v>
      </c>
      <c r="E6" s="1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9"/>
      <c r="C7" s="9"/>
      <c r="D7" s="1"/>
      <c r="E7" s="1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9"/>
      <c r="C8" s="9"/>
      <c r="D8" s="1"/>
      <c r="E8" s="1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4" t="s">
        <v>7</v>
      </c>
      <c r="B9" s="10"/>
      <c r="C9" s="10"/>
      <c r="D9" s="1"/>
      <c r="E9" s="1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1" t="s">
        <v>8</v>
      </c>
      <c r="B10" s="12"/>
      <c r="C10" s="12"/>
      <c r="D10" s="1"/>
      <c r="E10" s="1"/>
      <c r="F10" s="13" t="s">
        <v>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7" t="s">
        <v>10</v>
      </c>
      <c r="B11" s="14"/>
      <c r="C11" s="15"/>
      <c r="D11" s="16" t="s">
        <v>11</v>
      </c>
      <c r="E11" s="1"/>
      <c r="F11" s="17" t="s">
        <v>12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7" t="s">
        <v>13</v>
      </c>
      <c r="B12" s="14"/>
      <c r="C12" s="15"/>
      <c r="D12" s="16" t="s">
        <v>11</v>
      </c>
      <c r="E12" s="1"/>
      <c r="F12" s="17" t="s">
        <v>14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7" t="s">
        <v>15</v>
      </c>
      <c r="B13" s="14"/>
      <c r="C13" s="15"/>
      <c r="D13" s="16" t="s">
        <v>11</v>
      </c>
      <c r="E13" s="1"/>
      <c r="F13" s="17" t="s">
        <v>16</v>
      </c>
      <c r="G13" s="1"/>
      <c r="H13" s="1"/>
      <c r="I13" s="1"/>
      <c r="J13" s="1"/>
      <c r="K13" s="1"/>
      <c r="L13" s="1"/>
      <c r="M13" s="1"/>
      <c r="N13" s="1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7" t="s">
        <v>17</v>
      </c>
      <c r="B14" s="14"/>
      <c r="C14" s="15"/>
      <c r="D14" s="16" t="s">
        <v>11</v>
      </c>
      <c r="E14" s="1"/>
      <c r="F14" s="17" t="s">
        <v>18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8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7" t="s">
        <v>19</v>
      </c>
      <c r="B15" s="14"/>
      <c r="C15" s="15"/>
      <c r="D15" s="16" t="s">
        <v>11</v>
      </c>
      <c r="E15" s="1"/>
      <c r="F15" s="17" t="s">
        <v>20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9">
        <f t="shared" ref="B16:C16" si="2">+SUM(B11:B15)</f>
        <v>0</v>
      </c>
      <c r="C16" s="10">
        <f t="shared" si="2"/>
        <v>0</v>
      </c>
      <c r="D16" s="20" t="s">
        <v>11</v>
      </c>
      <c r="E16" s="1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21" t="s">
        <v>21</v>
      </c>
      <c r="B17" s="8"/>
      <c r="C17" s="12"/>
      <c r="D17" s="1"/>
      <c r="E17" s="1"/>
      <c r="F17" s="3"/>
      <c r="G17" s="1"/>
      <c r="H17" s="1"/>
      <c r="I17" s="1"/>
      <c r="J17" s="1"/>
      <c r="K17" s="1"/>
      <c r="L17" s="1"/>
      <c r="M17" s="1"/>
      <c r="N17" s="1"/>
      <c r="O17" s="1"/>
      <c r="P17" s="22"/>
      <c r="Q17" s="1"/>
      <c r="R17" s="22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7" t="s">
        <v>22</v>
      </c>
      <c r="B18" s="14"/>
      <c r="C18" s="15"/>
      <c r="D18" s="16" t="s">
        <v>11</v>
      </c>
      <c r="E18" s="1"/>
      <c r="F18" s="17" t="s">
        <v>23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7" t="s">
        <v>24</v>
      </c>
      <c r="B19" s="14"/>
      <c r="C19" s="15"/>
      <c r="D19" s="16" t="s">
        <v>11</v>
      </c>
      <c r="E19" s="1"/>
      <c r="F19" s="17" t="s">
        <v>25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7" t="s">
        <v>26</v>
      </c>
      <c r="B20" s="14"/>
      <c r="C20" s="15"/>
      <c r="D20" s="16" t="s">
        <v>11</v>
      </c>
      <c r="E20" s="1"/>
      <c r="F20" s="17" t="s">
        <v>27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7" t="s">
        <v>28</v>
      </c>
      <c r="B21" s="14"/>
      <c r="C21" s="15"/>
      <c r="D21" s="16" t="s">
        <v>11</v>
      </c>
      <c r="E21" s="1"/>
      <c r="F21" s="17" t="s">
        <v>29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7"/>
      <c r="B22" s="19">
        <f t="shared" ref="B22:C22" si="3">+SUM(B18:B21)</f>
        <v>0</v>
      </c>
      <c r="C22" s="10">
        <f t="shared" si="3"/>
        <v>0</v>
      </c>
      <c r="D22" s="20" t="s">
        <v>11</v>
      </c>
      <c r="E22" s="1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8"/>
      <c r="C23" s="12"/>
      <c r="D23" s="1"/>
      <c r="E23" s="1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21" t="s">
        <v>30</v>
      </c>
      <c r="B24" s="8"/>
      <c r="C24" s="12"/>
      <c r="D24" s="1"/>
      <c r="E24" s="1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21" t="s">
        <v>31</v>
      </c>
      <c r="B25" s="8"/>
      <c r="C25" s="12"/>
      <c r="D25" s="1"/>
      <c r="E25" s="1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7" t="s">
        <v>32</v>
      </c>
      <c r="B26" s="14"/>
      <c r="C26" s="15"/>
      <c r="D26" s="16" t="s">
        <v>11</v>
      </c>
      <c r="E26" s="1"/>
      <c r="F26" s="17" t="s">
        <v>33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7" t="s">
        <v>34</v>
      </c>
      <c r="B27" s="14"/>
      <c r="C27" s="15"/>
      <c r="D27" s="16" t="s">
        <v>11</v>
      </c>
      <c r="E27" s="1"/>
      <c r="F27" s="17" t="s">
        <v>35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7" t="s">
        <v>36</v>
      </c>
      <c r="B28" s="14"/>
      <c r="C28" s="15"/>
      <c r="D28" s="16" t="s">
        <v>11</v>
      </c>
      <c r="E28" s="1"/>
      <c r="F28" s="17" t="s">
        <v>37</v>
      </c>
      <c r="G28" s="2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7" t="s">
        <v>38</v>
      </c>
      <c r="B29" s="14"/>
      <c r="C29" s="15"/>
      <c r="D29" s="16" t="s">
        <v>11</v>
      </c>
      <c r="E29" s="1"/>
      <c r="F29" s="17" t="s">
        <v>39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7" t="s">
        <v>40</v>
      </c>
      <c r="B30" s="14"/>
      <c r="C30" s="15"/>
      <c r="D30" s="16" t="s">
        <v>11</v>
      </c>
      <c r="E30" s="1"/>
      <c r="F30" s="17" t="s">
        <v>41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7" t="s">
        <v>42</v>
      </c>
      <c r="B31" s="14"/>
      <c r="C31" s="15"/>
      <c r="D31" s="16" t="s">
        <v>11</v>
      </c>
      <c r="E31" s="1"/>
      <c r="F31" s="17" t="s">
        <v>43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9">
        <f t="shared" ref="B32:C32" si="4">+SUM(B26:B31)</f>
        <v>0</v>
      </c>
      <c r="C32" s="10">
        <f t="shared" si="4"/>
        <v>0</v>
      </c>
      <c r="D32" s="20" t="s">
        <v>11</v>
      </c>
      <c r="E32" s="1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8"/>
      <c r="C33" s="12"/>
      <c r="D33" s="1"/>
      <c r="E33" s="1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 t="s">
        <v>44</v>
      </c>
      <c r="B34" s="14"/>
      <c r="C34" s="15"/>
      <c r="D34" s="16" t="s">
        <v>11</v>
      </c>
      <c r="E34" s="1"/>
      <c r="F34" s="17" t="s">
        <v>45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 t="s">
        <v>46</v>
      </c>
      <c r="B35" s="14"/>
      <c r="C35" s="15"/>
      <c r="D35" s="16" t="s">
        <v>11</v>
      </c>
      <c r="E35" s="1"/>
      <c r="F35" s="17" t="s">
        <v>47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9">
        <f t="shared" ref="B36:C36" si="5">+SUM(B34:B35)</f>
        <v>0</v>
      </c>
      <c r="C36" s="10">
        <f t="shared" si="5"/>
        <v>0</v>
      </c>
      <c r="D36" s="20" t="s">
        <v>11</v>
      </c>
      <c r="E36" s="1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8"/>
      <c r="C37" s="12"/>
      <c r="D37" s="1"/>
      <c r="E37" s="1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21" t="s">
        <v>48</v>
      </c>
      <c r="B38" s="19">
        <f>$B$16-$B$22+$B$32+$B$36</f>
        <v>0</v>
      </c>
      <c r="C38" s="10">
        <f>$C$16-$C$22+$C$32+$C$36</f>
        <v>0</v>
      </c>
      <c r="D38" s="20" t="s">
        <v>11</v>
      </c>
      <c r="E38" s="1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8"/>
      <c r="C39" s="12"/>
      <c r="D39" s="1"/>
      <c r="E39" s="1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21" t="s">
        <v>49</v>
      </c>
      <c r="B40" s="8"/>
      <c r="C40" s="12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7" t="s">
        <v>49</v>
      </c>
      <c r="B41" s="14"/>
      <c r="C41" s="15"/>
      <c r="D41" s="16" t="s">
        <v>11</v>
      </c>
      <c r="E41" s="1"/>
      <c r="F41" s="17" t="s">
        <v>50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8"/>
      <c r="C42" s="12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24" t="s">
        <v>51</v>
      </c>
      <c r="B43" s="19">
        <f>$B$38+'Ársreikningur 2025'!_R410A</f>
        <v>0</v>
      </c>
      <c r="C43" s="10">
        <f>$C$38+'Ársreikningur 2025'!_R410AB</f>
        <v>0</v>
      </c>
      <c r="D43" s="20" t="s">
        <v>11</v>
      </c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8"/>
      <c r="C44" s="12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8"/>
      <c r="C45" s="12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8"/>
      <c r="C46" s="12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4" t="s">
        <v>52</v>
      </c>
      <c r="B47" s="8"/>
      <c r="C47" s="12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9"/>
      <c r="C48" s="10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25" t="s">
        <v>53</v>
      </c>
      <c r="B49" s="8"/>
      <c r="C49" s="12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21" t="s">
        <v>54</v>
      </c>
      <c r="B50" s="8"/>
      <c r="C50" s="12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26" t="s">
        <v>55</v>
      </c>
      <c r="B51" s="8"/>
      <c r="C51" s="12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7" t="s">
        <v>56</v>
      </c>
      <c r="B52" s="14"/>
      <c r="C52" s="15"/>
      <c r="D52" s="16" t="s">
        <v>11</v>
      </c>
      <c r="E52" s="1"/>
      <c r="F52" s="17" t="s">
        <v>57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7" t="s">
        <v>58</v>
      </c>
      <c r="B53" s="14"/>
      <c r="C53" s="15"/>
      <c r="D53" s="16" t="s">
        <v>11</v>
      </c>
      <c r="E53" s="1"/>
      <c r="F53" s="17" t="s">
        <v>59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7" t="s">
        <v>60</v>
      </c>
      <c r="B54" s="14"/>
      <c r="C54" s="15"/>
      <c r="D54" s="16" t="s">
        <v>11</v>
      </c>
      <c r="E54" s="1"/>
      <c r="F54" s="17" t="s">
        <v>61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7" t="s">
        <v>62</v>
      </c>
      <c r="B55" s="14"/>
      <c r="C55" s="15"/>
      <c r="D55" s="16" t="s">
        <v>11</v>
      </c>
      <c r="E55" s="1"/>
      <c r="F55" s="17" t="s">
        <v>63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9">
        <f t="shared" ref="B56:C56" si="6">+SUM(B52:B55)</f>
        <v>0</v>
      </c>
      <c r="C56" s="10">
        <f t="shared" si="6"/>
        <v>0</v>
      </c>
      <c r="D56" s="20" t="s">
        <v>11</v>
      </c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26" t="s">
        <v>64</v>
      </c>
      <c r="B57" s="8"/>
      <c r="C57" s="12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7" t="s">
        <v>65</v>
      </c>
      <c r="B58" s="14"/>
      <c r="C58" s="15"/>
      <c r="D58" s="16" t="s">
        <v>11</v>
      </c>
      <c r="E58" s="1"/>
      <c r="F58" s="17" t="s">
        <v>66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7" t="s">
        <v>67</v>
      </c>
      <c r="B59" s="14"/>
      <c r="C59" s="15"/>
      <c r="D59" s="16" t="s">
        <v>11</v>
      </c>
      <c r="E59" s="1"/>
      <c r="F59" s="17" t="s">
        <v>68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7" t="s">
        <v>69</v>
      </c>
      <c r="B60" s="14"/>
      <c r="C60" s="15"/>
      <c r="D60" s="16" t="s">
        <v>11</v>
      </c>
      <c r="E60" s="1"/>
      <c r="F60" s="17" t="s">
        <v>70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7" t="s">
        <v>71</v>
      </c>
      <c r="B61" s="14"/>
      <c r="C61" s="15"/>
      <c r="D61" s="16" t="s">
        <v>11</v>
      </c>
      <c r="E61" s="1"/>
      <c r="F61" s="17" t="s">
        <v>72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7"/>
      <c r="B62" s="19">
        <f t="shared" ref="B62:C62" si="7">+SUM(B58:B61)</f>
        <v>0</v>
      </c>
      <c r="C62" s="10">
        <f t="shared" si="7"/>
        <v>0</v>
      </c>
      <c r="D62" s="20" t="s">
        <v>11</v>
      </c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7"/>
      <c r="B63" s="8"/>
      <c r="C63" s="12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24" t="s">
        <v>73</v>
      </c>
      <c r="B64" s="19">
        <f t="shared" ref="B64:C64" si="8">+B62+B56</f>
        <v>0</v>
      </c>
      <c r="C64" s="10">
        <f t="shared" si="8"/>
        <v>0</v>
      </c>
      <c r="D64" s="20" t="s">
        <v>11</v>
      </c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21"/>
      <c r="B65" s="8"/>
      <c r="C65" s="12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21"/>
      <c r="B66" s="8"/>
      <c r="C66" s="12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27" t="s">
        <v>74</v>
      </c>
      <c r="B67" s="8"/>
      <c r="C67" s="12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26" t="s">
        <v>75</v>
      </c>
      <c r="B68" s="8"/>
      <c r="C68" s="12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7" t="s">
        <v>76</v>
      </c>
      <c r="B69" s="14"/>
      <c r="C69" s="15"/>
      <c r="D69" s="16" t="s">
        <v>11</v>
      </c>
      <c r="E69" s="1"/>
      <c r="F69" s="17" t="s">
        <v>77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7" t="s">
        <v>78</v>
      </c>
      <c r="B70" s="14"/>
      <c r="C70" s="15"/>
      <c r="D70" s="16" t="s">
        <v>11</v>
      </c>
      <c r="E70" s="1"/>
      <c r="F70" s="17" t="s">
        <v>79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7" t="s">
        <v>80</v>
      </c>
      <c r="B71" s="14"/>
      <c r="C71" s="15"/>
      <c r="D71" s="16" t="s">
        <v>11</v>
      </c>
      <c r="E71" s="1"/>
      <c r="F71" s="17" t="s">
        <v>81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7" t="s">
        <v>82</v>
      </c>
      <c r="B72" s="14"/>
      <c r="C72" s="15"/>
      <c r="D72" s="16" t="s">
        <v>11</v>
      </c>
      <c r="E72" s="1"/>
      <c r="F72" s="17" t="s">
        <v>83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7" t="s">
        <v>84</v>
      </c>
      <c r="B73" s="14"/>
      <c r="C73" s="15"/>
      <c r="D73" s="16" t="s">
        <v>11</v>
      </c>
      <c r="E73" s="1"/>
      <c r="F73" s="17" t="s">
        <v>85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7" t="s">
        <v>86</v>
      </c>
      <c r="B74" s="14"/>
      <c r="C74" s="15"/>
      <c r="D74" s="16" t="s">
        <v>11</v>
      </c>
      <c r="E74" s="1"/>
      <c r="F74" s="17" t="s">
        <v>87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9">
        <f t="shared" ref="B75:C75" si="9">+SUM(B69:B74)</f>
        <v>0</v>
      </c>
      <c r="C75" s="10">
        <f t="shared" si="9"/>
        <v>0</v>
      </c>
      <c r="D75" s="20" t="s">
        <v>11</v>
      </c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8"/>
      <c r="C76" s="12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26" t="s">
        <v>88</v>
      </c>
      <c r="B77" s="8"/>
      <c r="C77" s="12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7" t="s">
        <v>89</v>
      </c>
      <c r="B78" s="14"/>
      <c r="C78" s="15"/>
      <c r="D78" s="16" t="s">
        <v>11</v>
      </c>
      <c r="E78" s="1"/>
      <c r="F78" s="17" t="s">
        <v>90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24" t="s">
        <v>91</v>
      </c>
      <c r="B79" s="19">
        <f t="shared" ref="B79:C79" si="10">+B78+B75</f>
        <v>0</v>
      </c>
      <c r="C79" s="10">
        <f t="shared" si="10"/>
        <v>0</v>
      </c>
      <c r="D79" s="20" t="s">
        <v>11</v>
      </c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9"/>
      <c r="C80" s="10"/>
      <c r="D80" s="20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24" t="s">
        <v>92</v>
      </c>
      <c r="B81" s="28">
        <f t="shared" ref="B81:C81" si="11">+B79+B64</f>
        <v>0</v>
      </c>
      <c r="C81" s="29">
        <f t="shared" si="11"/>
        <v>0</v>
      </c>
      <c r="D81" s="20" t="s">
        <v>11</v>
      </c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8"/>
      <c r="C82" s="12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8"/>
      <c r="C83" s="12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21" t="s">
        <v>93</v>
      </c>
      <c r="B84" s="8"/>
      <c r="C84" s="12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21" t="s">
        <v>94</v>
      </c>
      <c r="B85" s="8"/>
      <c r="C85" s="12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7" t="s">
        <v>95</v>
      </c>
      <c r="B86" s="14"/>
      <c r="C86" s="15"/>
      <c r="D86" s="16" t="s">
        <v>11</v>
      </c>
      <c r="E86" s="1"/>
      <c r="F86" s="17" t="s">
        <v>96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7" t="s">
        <v>46</v>
      </c>
      <c r="B87" s="14"/>
      <c r="C87" s="15"/>
      <c r="D87" s="16" t="s">
        <v>11</v>
      </c>
      <c r="E87" s="1"/>
      <c r="F87" s="17" t="s">
        <v>97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24"/>
      <c r="B88" s="19">
        <f t="shared" ref="B88:C88" si="12">+SUM(B86:B87)</f>
        <v>0</v>
      </c>
      <c r="C88" s="10">
        <f t="shared" si="12"/>
        <v>0</v>
      </c>
      <c r="D88" s="20" t="s">
        <v>11</v>
      </c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8"/>
      <c r="C89" s="12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7" t="s">
        <v>98</v>
      </c>
      <c r="B90" s="8"/>
      <c r="C90" s="12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7" t="s">
        <v>99</v>
      </c>
      <c r="B91" s="14"/>
      <c r="C91" s="15"/>
      <c r="D91" s="16" t="s">
        <v>11</v>
      </c>
      <c r="E91" s="1"/>
      <c r="F91" s="17" t="s">
        <v>100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7" t="s">
        <v>101</v>
      </c>
      <c r="B92" s="14"/>
      <c r="C92" s="15"/>
      <c r="D92" s="16" t="s">
        <v>11</v>
      </c>
      <c r="E92" s="1"/>
      <c r="F92" s="17" t="s">
        <v>102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9">
        <f t="shared" ref="B93:C93" si="13">+SUM(B91:B92)</f>
        <v>0</v>
      </c>
      <c r="C93" s="10">
        <f t="shared" si="13"/>
        <v>0</v>
      </c>
      <c r="D93" s="20" t="s">
        <v>11</v>
      </c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8"/>
      <c r="C94" s="12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21" t="s">
        <v>103</v>
      </c>
      <c r="B95" s="8"/>
      <c r="C95" s="12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 t="s">
        <v>104</v>
      </c>
      <c r="B96" s="14"/>
      <c r="C96" s="15"/>
      <c r="D96" s="16" t="s">
        <v>11</v>
      </c>
      <c r="E96" s="1"/>
      <c r="F96" s="17" t="s">
        <v>105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7" t="s">
        <v>106</v>
      </c>
      <c r="B97" s="14"/>
      <c r="C97" s="15"/>
      <c r="D97" s="16" t="s">
        <v>11</v>
      </c>
      <c r="E97" s="1"/>
      <c r="F97" s="17" t="s">
        <v>107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7" t="s">
        <v>108</v>
      </c>
      <c r="B98" s="14"/>
      <c r="C98" s="15"/>
      <c r="D98" s="16" t="s">
        <v>11</v>
      </c>
      <c r="E98" s="1"/>
      <c r="F98" s="17" t="s">
        <v>109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7" t="s">
        <v>110</v>
      </c>
      <c r="B99" s="14"/>
      <c r="C99" s="15"/>
      <c r="D99" s="16" t="s">
        <v>11</v>
      </c>
      <c r="E99" s="1"/>
      <c r="F99" s="17" t="s">
        <v>111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7" t="s">
        <v>112</v>
      </c>
      <c r="B100" s="14"/>
      <c r="C100" s="15"/>
      <c r="D100" s="16" t="s">
        <v>11</v>
      </c>
      <c r="E100" s="1"/>
      <c r="F100" s="17" t="s">
        <v>113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9">
        <f t="shared" ref="B101:C101" si="14">+SUM(B96:B100)</f>
        <v>0</v>
      </c>
      <c r="C101" s="10">
        <f t="shared" si="14"/>
        <v>0</v>
      </c>
      <c r="D101" s="20" t="s">
        <v>11</v>
      </c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8"/>
      <c r="C102" s="12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8"/>
      <c r="C103" s="12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21" t="s">
        <v>114</v>
      </c>
      <c r="B104" s="8"/>
      <c r="C104" s="12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7" t="s">
        <v>115</v>
      </c>
      <c r="B105" s="14"/>
      <c r="C105" s="15"/>
      <c r="D105" s="16" t="s">
        <v>11</v>
      </c>
      <c r="E105" s="1"/>
      <c r="F105" s="17" t="s">
        <v>116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7" t="s">
        <v>117</v>
      </c>
      <c r="B106" s="14"/>
      <c r="C106" s="15"/>
      <c r="D106" s="16" t="s">
        <v>11</v>
      </c>
      <c r="E106" s="1"/>
      <c r="F106" s="17" t="s">
        <v>118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7" t="s">
        <v>119</v>
      </c>
      <c r="B107" s="14"/>
      <c r="C107" s="15"/>
      <c r="D107" s="16" t="s">
        <v>11</v>
      </c>
      <c r="E107" s="1"/>
      <c r="F107" s="17" t="s">
        <v>120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7" t="s">
        <v>121</v>
      </c>
      <c r="B108" s="14"/>
      <c r="C108" s="15"/>
      <c r="D108" s="16" t="s">
        <v>11</v>
      </c>
      <c r="E108" s="1"/>
      <c r="F108" s="17" t="s">
        <v>122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7" t="s">
        <v>123</v>
      </c>
      <c r="B109" s="14"/>
      <c r="C109" s="15"/>
      <c r="D109" s="16" t="s">
        <v>11</v>
      </c>
      <c r="E109" s="1"/>
      <c r="F109" s="17" t="s">
        <v>124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7" t="s">
        <v>125</v>
      </c>
      <c r="B110" s="14"/>
      <c r="C110" s="15"/>
      <c r="D110" s="16" t="s">
        <v>11</v>
      </c>
      <c r="E110" s="1"/>
      <c r="F110" s="17" t="s">
        <v>126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7" t="s">
        <v>127</v>
      </c>
      <c r="B111" s="14"/>
      <c r="C111" s="15"/>
      <c r="D111" s="16" t="s">
        <v>11</v>
      </c>
      <c r="E111" s="1"/>
      <c r="F111" s="17" t="s">
        <v>128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9">
        <f t="shared" ref="B112:C112" si="15">+SUM(B105:B111)</f>
        <v>0</v>
      </c>
      <c r="C112" s="10">
        <f t="shared" si="15"/>
        <v>0</v>
      </c>
      <c r="D112" s="20" t="s">
        <v>11</v>
      </c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8"/>
      <c r="C113" s="12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8"/>
      <c r="C114" s="12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24" t="s">
        <v>93</v>
      </c>
      <c r="B115" s="28">
        <f>+$B$112+$B$101+$B$93+$B$88</f>
        <v>0</v>
      </c>
      <c r="C115" s="29">
        <f>+$C$112+$C$101+$C$93+$C$88</f>
        <v>0</v>
      </c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8"/>
      <c r="C116" s="12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8"/>
      <c r="C117" s="12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8"/>
      <c r="C118" s="12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2.5" customHeight="1">
      <c r="A119" s="4" t="s">
        <v>129</v>
      </c>
      <c r="B119" s="8"/>
      <c r="C119" s="12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9"/>
      <c r="C120" s="10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21" t="s">
        <v>130</v>
      </c>
      <c r="B121" s="8"/>
      <c r="C121" s="12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7" t="s">
        <v>131</v>
      </c>
      <c r="B122" s="14"/>
      <c r="C122" s="15"/>
      <c r="D122" s="16" t="s">
        <v>11</v>
      </c>
      <c r="E122" s="1"/>
      <c r="F122" s="17" t="s">
        <v>132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8"/>
      <c r="C123" s="12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26" t="s">
        <v>133</v>
      </c>
      <c r="B124" s="8"/>
      <c r="C124" s="12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7" t="s">
        <v>134</v>
      </c>
      <c r="B125" s="14"/>
      <c r="C125" s="15"/>
      <c r="D125" s="16" t="s">
        <v>11</v>
      </c>
      <c r="E125" s="1"/>
      <c r="F125" s="17" t="s">
        <v>135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7" t="s">
        <v>136</v>
      </c>
      <c r="B126" s="14"/>
      <c r="C126" s="15"/>
      <c r="D126" s="16" t="s">
        <v>11</v>
      </c>
      <c r="E126" s="1"/>
      <c r="F126" s="17" t="s">
        <v>137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7" t="s">
        <v>138</v>
      </c>
      <c r="B127" s="14"/>
      <c r="C127" s="15"/>
      <c r="D127" s="16" t="s">
        <v>11</v>
      </c>
      <c r="E127" s="1"/>
      <c r="F127" s="17" t="s">
        <v>139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7" t="s">
        <v>140</v>
      </c>
      <c r="B128" s="14"/>
      <c r="C128" s="15"/>
      <c r="D128" s="16" t="s">
        <v>11</v>
      </c>
      <c r="E128" s="1"/>
      <c r="F128" s="17" t="s">
        <v>141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7" t="s">
        <v>142</v>
      </c>
      <c r="B129" s="14"/>
      <c r="C129" s="15"/>
      <c r="D129" s="16" t="s">
        <v>11</v>
      </c>
      <c r="E129" s="1"/>
      <c r="F129" s="17" t="s">
        <v>143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7" t="s">
        <v>144</v>
      </c>
      <c r="B130" s="14"/>
      <c r="C130" s="15"/>
      <c r="D130" s="16" t="s">
        <v>11</v>
      </c>
      <c r="E130" s="1"/>
      <c r="F130" s="17" t="s">
        <v>145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9">
        <f t="shared" ref="B131:C131" si="16">+SUM(B125:B130)</f>
        <v>0</v>
      </c>
      <c r="C131" s="10">
        <f t="shared" si="16"/>
        <v>0</v>
      </c>
      <c r="D131" s="20" t="s">
        <v>11</v>
      </c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8"/>
      <c r="C132" s="12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24" t="s">
        <v>146</v>
      </c>
      <c r="B133" s="19">
        <f>+B131+'Ársreikningur 2025'!_S110A</f>
        <v>0</v>
      </c>
      <c r="C133" s="10">
        <f>+C131+'Ársreikningur 2025'!_S110AB</f>
        <v>0</v>
      </c>
      <c r="D133" s="20" t="s">
        <v>11</v>
      </c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8"/>
      <c r="C134" s="12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26" t="s">
        <v>147</v>
      </c>
      <c r="B135" s="8"/>
      <c r="C135" s="12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7" t="s">
        <v>148</v>
      </c>
      <c r="B136" s="14"/>
      <c r="C136" s="15"/>
      <c r="D136" s="16" t="s">
        <v>11</v>
      </c>
      <c r="E136" s="1"/>
      <c r="F136" s="17" t="s">
        <v>149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7" t="s">
        <v>150</v>
      </c>
      <c r="B137" s="14"/>
      <c r="C137" s="15"/>
      <c r="D137" s="16" t="s">
        <v>11</v>
      </c>
      <c r="E137" s="1"/>
      <c r="F137" s="17" t="s">
        <v>151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7" t="s">
        <v>152</v>
      </c>
      <c r="B138" s="14"/>
      <c r="C138" s="15"/>
      <c r="D138" s="16" t="s">
        <v>11</v>
      </c>
      <c r="E138" s="1"/>
      <c r="F138" s="17" t="s">
        <v>153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7" t="s">
        <v>154</v>
      </c>
      <c r="B139" s="14"/>
      <c r="C139" s="15"/>
      <c r="D139" s="16" t="s">
        <v>11</v>
      </c>
      <c r="E139" s="1"/>
      <c r="F139" s="17" t="s">
        <v>155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7" t="s">
        <v>156</v>
      </c>
      <c r="B140" s="14"/>
      <c r="C140" s="15"/>
      <c r="D140" s="16" t="s">
        <v>11</v>
      </c>
      <c r="E140" s="1"/>
      <c r="F140" s="17" t="s">
        <v>157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7" t="s">
        <v>158</v>
      </c>
      <c r="B141" s="14"/>
      <c r="C141" s="15"/>
      <c r="D141" s="16" t="s">
        <v>11</v>
      </c>
      <c r="E141" s="1"/>
      <c r="F141" s="17" t="s">
        <v>159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9">
        <f t="shared" ref="B142:C142" si="17">+SUM(B136:B141)</f>
        <v>0</v>
      </c>
      <c r="C142" s="10">
        <f t="shared" si="17"/>
        <v>0</v>
      </c>
      <c r="D142" s="20" t="s">
        <v>11</v>
      </c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8"/>
      <c r="C143" s="12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24" t="s">
        <v>160</v>
      </c>
      <c r="B144" s="19">
        <f t="shared" ref="B144:C144" si="18">+B133+B142</f>
        <v>0</v>
      </c>
      <c r="C144" s="10">
        <f t="shared" si="18"/>
        <v>0</v>
      </c>
      <c r="D144" s="20" t="s">
        <v>11</v>
      </c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8"/>
      <c r="C145" s="12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8"/>
      <c r="C146" s="12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21" t="s">
        <v>161</v>
      </c>
      <c r="B147" s="8"/>
      <c r="C147" s="12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7" t="s">
        <v>162</v>
      </c>
      <c r="B148" s="14"/>
      <c r="C148" s="15"/>
      <c r="D148" s="16" t="s">
        <v>11</v>
      </c>
      <c r="E148" s="1"/>
      <c r="F148" s="17" t="s">
        <v>163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7" t="s">
        <v>164</v>
      </c>
      <c r="B149" s="14"/>
      <c r="C149" s="15"/>
      <c r="D149" s="16" t="s">
        <v>11</v>
      </c>
      <c r="E149" s="1"/>
      <c r="F149" s="17" t="s">
        <v>165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7" t="s">
        <v>166</v>
      </c>
      <c r="B150" s="14"/>
      <c r="C150" s="15"/>
      <c r="D150" s="16" t="s">
        <v>11</v>
      </c>
      <c r="E150" s="1"/>
      <c r="F150" s="17" t="s">
        <v>167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7" t="s">
        <v>168</v>
      </c>
      <c r="B151" s="14"/>
      <c r="C151" s="15"/>
      <c r="D151" s="16" t="s">
        <v>11</v>
      </c>
      <c r="E151" s="1"/>
      <c r="F151" s="17" t="s">
        <v>169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7" t="s">
        <v>170</v>
      </c>
      <c r="B152" s="14"/>
      <c r="C152" s="15"/>
      <c r="D152" s="16" t="s">
        <v>11</v>
      </c>
      <c r="E152" s="1"/>
      <c r="F152" s="17" t="s">
        <v>171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7" t="s">
        <v>140</v>
      </c>
      <c r="B153" s="14"/>
      <c r="C153" s="15"/>
      <c r="D153" s="16" t="s">
        <v>11</v>
      </c>
      <c r="E153" s="1"/>
      <c r="F153" s="17" t="s">
        <v>172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7" t="s">
        <v>173</v>
      </c>
      <c r="B154" s="14"/>
      <c r="C154" s="15"/>
      <c r="D154" s="16" t="s">
        <v>11</v>
      </c>
      <c r="E154" s="1"/>
      <c r="F154" s="17" t="s">
        <v>174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7" t="s">
        <v>175</v>
      </c>
      <c r="B155" s="14"/>
      <c r="C155" s="15"/>
      <c r="D155" s="16" t="s">
        <v>11</v>
      </c>
      <c r="E155" s="1"/>
      <c r="F155" s="17" t="s">
        <v>176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7" t="s">
        <v>177</v>
      </c>
      <c r="B156" s="14"/>
      <c r="C156" s="15"/>
      <c r="D156" s="16" t="s">
        <v>11</v>
      </c>
      <c r="E156" s="1"/>
      <c r="F156" s="17" t="s">
        <v>178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7" t="s">
        <v>179</v>
      </c>
      <c r="B157" s="14"/>
      <c r="C157" s="15"/>
      <c r="D157" s="16" t="s">
        <v>11</v>
      </c>
      <c r="E157" s="1"/>
      <c r="F157" s="17" t="s">
        <v>180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24" t="s">
        <v>181</v>
      </c>
      <c r="B158" s="19">
        <f t="shared" ref="B158:C158" si="19">+SUM(B148:B157)</f>
        <v>0</v>
      </c>
      <c r="C158" s="10">
        <f t="shared" si="19"/>
        <v>0</v>
      </c>
      <c r="D158" s="20" t="s">
        <v>11</v>
      </c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8"/>
      <c r="C159" s="12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8"/>
      <c r="C160" s="12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21" t="s">
        <v>182</v>
      </c>
      <c r="B161" s="8"/>
      <c r="C161" s="12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7" t="s">
        <v>183</v>
      </c>
      <c r="B162" s="14"/>
      <c r="C162" s="15"/>
      <c r="D162" s="16" t="s">
        <v>11</v>
      </c>
      <c r="E162" s="1"/>
      <c r="F162" s="17" t="s">
        <v>184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7" t="s">
        <v>185</v>
      </c>
      <c r="B163" s="14"/>
      <c r="C163" s="15"/>
      <c r="D163" s="16" t="s">
        <v>11</v>
      </c>
      <c r="E163" s="1"/>
      <c r="F163" s="17" t="s">
        <v>186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7" t="s">
        <v>187</v>
      </c>
      <c r="B164" s="14"/>
      <c r="C164" s="15"/>
      <c r="D164" s="16" t="s">
        <v>11</v>
      </c>
      <c r="E164" s="1"/>
      <c r="F164" s="17" t="s">
        <v>188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7" t="s">
        <v>189</v>
      </c>
      <c r="B165" s="14"/>
      <c r="C165" s="15"/>
      <c r="D165" s="16" t="s">
        <v>11</v>
      </c>
      <c r="E165" s="1"/>
      <c r="F165" s="17" t="s">
        <v>190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7" t="s">
        <v>191</v>
      </c>
      <c r="B166" s="14"/>
      <c r="C166" s="15"/>
      <c r="D166" s="16" t="s">
        <v>11</v>
      </c>
      <c r="E166" s="1"/>
      <c r="F166" s="17" t="s">
        <v>192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7" t="s">
        <v>193</v>
      </c>
      <c r="B167" s="14"/>
      <c r="C167" s="15"/>
      <c r="D167" s="16" t="s">
        <v>11</v>
      </c>
      <c r="E167" s="1"/>
      <c r="F167" s="17" t="s">
        <v>194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7" t="s">
        <v>195</v>
      </c>
      <c r="B168" s="14"/>
      <c r="C168" s="15"/>
      <c r="D168" s="16" t="s">
        <v>11</v>
      </c>
      <c r="E168" s="1"/>
      <c r="F168" s="17" t="s">
        <v>196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24" t="s">
        <v>197</v>
      </c>
      <c r="B169" s="19">
        <f t="shared" ref="B169:C169" si="20">+SUM(B162:B168)</f>
        <v>0</v>
      </c>
      <c r="C169" s="10">
        <f t="shared" si="20"/>
        <v>0</v>
      </c>
      <c r="D169" s="20" t="s">
        <v>11</v>
      </c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8"/>
      <c r="C170" s="12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8"/>
      <c r="C171" s="12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21" t="s">
        <v>198</v>
      </c>
      <c r="B172" s="19">
        <f t="shared" ref="B172:C172" si="21">+B144+B158+B169</f>
        <v>0</v>
      </c>
      <c r="C172" s="10">
        <f t="shared" si="21"/>
        <v>0</v>
      </c>
      <c r="D172" s="20" t="s">
        <v>11</v>
      </c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8"/>
      <c r="C173" s="12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7" t="s">
        <v>199</v>
      </c>
      <c r="B174" s="14"/>
      <c r="C174" s="15"/>
      <c r="D174" s="16" t="s">
        <v>11</v>
      </c>
      <c r="E174" s="1"/>
      <c r="F174" s="17" t="s">
        <v>200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21" t="s">
        <v>201</v>
      </c>
      <c r="B175" s="19">
        <f t="shared" ref="B175:C175" si="22">+B174+B172</f>
        <v>0</v>
      </c>
      <c r="C175" s="10">
        <f t="shared" si="22"/>
        <v>0</v>
      </c>
      <c r="D175" s="20" t="s">
        <v>11</v>
      </c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8"/>
      <c r="C176" s="12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8"/>
      <c r="C177" s="12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8"/>
      <c r="C178" s="12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5.5" customHeight="1">
      <c r="A179" s="4" t="s">
        <v>202</v>
      </c>
      <c r="B179" s="8"/>
      <c r="C179" s="12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 t="s">
        <v>203</v>
      </c>
      <c r="B180" s="8">
        <f t="shared" ref="B180:C180" si="23">+B93+B101+B112</f>
        <v>0</v>
      </c>
      <c r="C180" s="12">
        <f t="shared" si="23"/>
        <v>0</v>
      </c>
      <c r="D180" s="16" t="s">
        <v>11</v>
      </c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8"/>
      <c r="C181" s="12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5" t="s">
        <v>204</v>
      </c>
      <c r="B182" s="8"/>
      <c r="C182" s="12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 t="s">
        <v>205</v>
      </c>
      <c r="B183" s="14"/>
      <c r="C183" s="15"/>
      <c r="D183" s="16" t="s">
        <v>11</v>
      </c>
      <c r="E183" s="1"/>
      <c r="F183" s="17" t="s">
        <v>206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 t="s">
        <v>207</v>
      </c>
      <c r="B184" s="14"/>
      <c r="C184" s="15"/>
      <c r="D184" s="16" t="s">
        <v>11</v>
      </c>
      <c r="E184" s="1"/>
      <c r="F184" s="17" t="s">
        <v>208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 t="s">
        <v>74</v>
      </c>
      <c r="B185" s="8">
        <f t="shared" ref="B185:C185" si="24">+B79</f>
        <v>0</v>
      </c>
      <c r="C185" s="12">
        <f t="shared" si="24"/>
        <v>0</v>
      </c>
      <c r="D185" s="16" t="s">
        <v>11</v>
      </c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 t="s">
        <v>209</v>
      </c>
      <c r="B186" s="14"/>
      <c r="C186" s="15"/>
      <c r="D186" s="16" t="s">
        <v>11</v>
      </c>
      <c r="E186" s="1"/>
      <c r="F186" s="17" t="s">
        <v>210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9">
        <f t="shared" ref="B187:C187" si="25">+SUM(B183:B186)</f>
        <v>0</v>
      </c>
      <c r="C187" s="10">
        <f t="shared" si="25"/>
        <v>0</v>
      </c>
      <c r="D187" s="20" t="s">
        <v>11</v>
      </c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8"/>
      <c r="C188" s="12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5" t="s">
        <v>211</v>
      </c>
      <c r="B189" s="8"/>
      <c r="C189" s="12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 t="s">
        <v>212</v>
      </c>
      <c r="B190" s="14"/>
      <c r="C190" s="15"/>
      <c r="D190" s="16" t="s">
        <v>11</v>
      </c>
      <c r="E190" s="1"/>
      <c r="F190" s="17" t="s">
        <v>213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 t="s">
        <v>214</v>
      </c>
      <c r="B191" s="14"/>
      <c r="C191" s="15"/>
      <c r="D191" s="16" t="s">
        <v>11</v>
      </c>
      <c r="E191" s="1"/>
      <c r="F191" s="17" t="s">
        <v>215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 t="s">
        <v>216</v>
      </c>
      <c r="B192" s="14"/>
      <c r="C192" s="15"/>
      <c r="D192" s="16" t="s">
        <v>11</v>
      </c>
      <c r="E192" s="1"/>
      <c r="F192" s="17" t="s">
        <v>217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 t="s">
        <v>218</v>
      </c>
      <c r="B193" s="14"/>
      <c r="C193" s="15"/>
      <c r="D193" s="16" t="s">
        <v>11</v>
      </c>
      <c r="E193" s="1"/>
      <c r="F193" s="17" t="s">
        <v>219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9">
        <f t="shared" ref="B194:C194" si="26">+SUM(B190:B193)</f>
        <v>0</v>
      </c>
      <c r="C194" s="10">
        <f t="shared" si="26"/>
        <v>0</v>
      </c>
      <c r="D194" s="20" t="s">
        <v>11</v>
      </c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8"/>
      <c r="C195" s="12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 t="s">
        <v>220</v>
      </c>
      <c r="B196" s="19">
        <f t="shared" ref="B196:C196" si="27">+B16</f>
        <v>0</v>
      </c>
      <c r="C196" s="10">
        <f t="shared" si="27"/>
        <v>0</v>
      </c>
      <c r="D196" s="20" t="s">
        <v>11</v>
      </c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2"/>
      <c r="C197" s="12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5" t="s">
        <v>221</v>
      </c>
      <c r="B198" s="30" t="str">
        <f t="shared" ref="B198:C198" si="28">+IFERROR((B180-B187-SUM(B192:B193))/(B196-SUM(B190:B191)),"0")</f>
        <v>0</v>
      </c>
      <c r="C198" s="31" t="str">
        <f t="shared" si="28"/>
        <v>0</v>
      </c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6"/>
      <c r="C199" s="6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6"/>
      <c r="C200" s="6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6"/>
      <c r="C201" s="6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6"/>
      <c r="C202" s="6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6"/>
      <c r="C203" s="6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6"/>
      <c r="C204" s="6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6"/>
      <c r="C205" s="6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6"/>
      <c r="C206" s="6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6"/>
      <c r="C207" s="6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6"/>
      <c r="C208" s="6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6"/>
      <c r="C209" s="6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6"/>
      <c r="C210" s="6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6"/>
      <c r="C211" s="6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6"/>
      <c r="C212" s="6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6"/>
      <c r="C213" s="6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6"/>
      <c r="C214" s="6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6"/>
      <c r="C215" s="6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6"/>
      <c r="C216" s="6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6"/>
      <c r="C217" s="6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6"/>
      <c r="C218" s="6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6"/>
      <c r="C219" s="6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6"/>
      <c r="C220" s="6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6"/>
      <c r="C221" s="6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6"/>
      <c r="C222" s="6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6"/>
      <c r="C223" s="6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6"/>
      <c r="C224" s="6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6"/>
      <c r="C225" s="6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6"/>
      <c r="C226" s="6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6"/>
      <c r="C227" s="6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6"/>
      <c r="C228" s="6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6"/>
      <c r="C229" s="6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6"/>
      <c r="C230" s="6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6"/>
      <c r="C231" s="6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6"/>
      <c r="C232" s="6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6"/>
      <c r="C233" s="6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6"/>
      <c r="C234" s="6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6"/>
      <c r="C235" s="6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6"/>
      <c r="C236" s="6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6"/>
      <c r="C237" s="6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6"/>
      <c r="C238" s="6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6"/>
      <c r="C239" s="6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6"/>
      <c r="C240" s="6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6"/>
      <c r="C241" s="6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6"/>
      <c r="C242" s="6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6"/>
      <c r="C243" s="6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6"/>
      <c r="C244" s="6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6"/>
      <c r="C245" s="6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6"/>
      <c r="C246" s="6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6"/>
      <c r="C247" s="6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6"/>
      <c r="C248" s="6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6"/>
      <c r="C249" s="6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6"/>
      <c r="C250" s="6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6"/>
      <c r="C251" s="6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6"/>
      <c r="C252" s="6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6"/>
      <c r="C253" s="6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6"/>
      <c r="C254" s="6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6"/>
      <c r="C255" s="6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6"/>
      <c r="C256" s="6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6"/>
      <c r="C257" s="6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6"/>
      <c r="C258" s="6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6"/>
      <c r="C259" s="6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6"/>
      <c r="C260" s="6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6"/>
      <c r="C261" s="6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6"/>
      <c r="C262" s="6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6"/>
      <c r="C263" s="6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6"/>
      <c r="C264" s="6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6"/>
      <c r="C265" s="6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6"/>
      <c r="C266" s="6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6"/>
      <c r="C267" s="6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6"/>
      <c r="C268" s="6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6"/>
      <c r="C269" s="6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6"/>
      <c r="C270" s="6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6"/>
      <c r="C271" s="6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6"/>
      <c r="C272" s="6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6"/>
      <c r="C273" s="6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6"/>
      <c r="C274" s="6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6"/>
      <c r="C275" s="6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6"/>
      <c r="C276" s="6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6"/>
      <c r="C277" s="6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6"/>
      <c r="C278" s="6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6"/>
      <c r="C279" s="6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6"/>
      <c r="C280" s="6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6"/>
      <c r="C281" s="6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6"/>
      <c r="C282" s="6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6"/>
      <c r="C283" s="6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6"/>
      <c r="C284" s="6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6"/>
      <c r="C285" s="6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6"/>
      <c r="C286" s="6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6"/>
      <c r="C287" s="6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6"/>
      <c r="C288" s="6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6"/>
      <c r="C289" s="6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6"/>
      <c r="C290" s="6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6"/>
      <c r="C291" s="6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6"/>
      <c r="C292" s="6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6"/>
      <c r="C293" s="6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6"/>
      <c r="C294" s="6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6"/>
      <c r="C295" s="6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6"/>
      <c r="C296" s="6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6"/>
      <c r="C297" s="6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6"/>
      <c r="C298" s="6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6"/>
      <c r="C299" s="6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6"/>
      <c r="C300" s="6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6"/>
      <c r="C301" s="6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6"/>
      <c r="C302" s="6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6"/>
      <c r="C303" s="6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6"/>
      <c r="C304" s="6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6"/>
      <c r="C305" s="6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6"/>
      <c r="C306" s="6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6"/>
      <c r="C307" s="6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6"/>
      <c r="C308" s="6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6"/>
      <c r="C309" s="6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6"/>
      <c r="C310" s="6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6"/>
      <c r="C311" s="6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6"/>
      <c r="C312" s="6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6"/>
      <c r="C313" s="6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6"/>
      <c r="C314" s="6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6"/>
      <c r="C315" s="6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6"/>
      <c r="C316" s="6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6"/>
      <c r="C317" s="6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6"/>
      <c r="C318" s="6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6"/>
      <c r="C319" s="6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6"/>
      <c r="C320" s="6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6"/>
      <c r="C321" s="6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6"/>
      <c r="C322" s="6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6"/>
      <c r="C323" s="6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6"/>
      <c r="C324" s="6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6"/>
      <c r="C325" s="6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6"/>
      <c r="C326" s="6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6"/>
      <c r="C327" s="6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6"/>
      <c r="C328" s="6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6"/>
      <c r="C329" s="6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6"/>
      <c r="C330" s="6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6"/>
      <c r="C331" s="6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6"/>
      <c r="C332" s="6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6"/>
      <c r="C333" s="6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6"/>
      <c r="C334" s="6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6"/>
      <c r="C335" s="6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6"/>
      <c r="C336" s="6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6"/>
      <c r="C337" s="6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6"/>
      <c r="C338" s="6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6"/>
      <c r="C339" s="6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6"/>
      <c r="C340" s="6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6"/>
      <c r="C341" s="6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6"/>
      <c r="C342" s="6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6"/>
      <c r="C343" s="6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6"/>
      <c r="C344" s="6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6"/>
      <c r="C345" s="6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6"/>
      <c r="C346" s="6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6"/>
      <c r="C347" s="6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6"/>
      <c r="C348" s="6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6"/>
      <c r="C349" s="6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6"/>
      <c r="C350" s="6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6"/>
      <c r="C351" s="6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6"/>
      <c r="C352" s="6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6"/>
      <c r="C353" s="6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6"/>
      <c r="C354" s="6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6"/>
      <c r="C355" s="6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6"/>
      <c r="C356" s="6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6"/>
      <c r="C357" s="6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6"/>
      <c r="C358" s="6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6"/>
      <c r="C359" s="6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6"/>
      <c r="C360" s="6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6"/>
      <c r="C361" s="6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6"/>
      <c r="C362" s="6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6"/>
      <c r="C363" s="6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6"/>
      <c r="C364" s="6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6"/>
      <c r="C365" s="6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6"/>
      <c r="C366" s="6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6"/>
      <c r="C367" s="6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6"/>
      <c r="C368" s="6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6"/>
      <c r="C369" s="6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6"/>
      <c r="C370" s="6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6"/>
      <c r="C371" s="6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6"/>
      <c r="C372" s="6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6"/>
      <c r="C373" s="6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6"/>
      <c r="C374" s="6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6"/>
      <c r="C375" s="6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6"/>
      <c r="C376" s="6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6"/>
      <c r="C377" s="6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6"/>
      <c r="C378" s="6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6"/>
      <c r="C379" s="6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6"/>
      <c r="C380" s="6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6"/>
      <c r="C381" s="6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6"/>
      <c r="C382" s="6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6"/>
      <c r="C383" s="6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6"/>
      <c r="C384" s="6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6"/>
      <c r="C385" s="6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6"/>
      <c r="C386" s="6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6"/>
      <c r="C387" s="6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6"/>
      <c r="C388" s="6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6"/>
      <c r="C389" s="6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6"/>
      <c r="C390" s="6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6"/>
      <c r="C391" s="6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6"/>
      <c r="C392" s="6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6"/>
      <c r="C393" s="6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6"/>
      <c r="C394" s="6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6"/>
      <c r="C395" s="6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6"/>
      <c r="C396" s="6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6"/>
      <c r="C397" s="6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6"/>
      <c r="C398" s="6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6"/>
      <c r="C399" s="6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6"/>
      <c r="C400" s="6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6"/>
      <c r="C401" s="6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6"/>
      <c r="C402" s="6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6"/>
      <c r="C403" s="6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6"/>
      <c r="C404" s="6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6"/>
      <c r="C405" s="6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6"/>
      <c r="C406" s="6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6"/>
      <c r="C407" s="6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6"/>
      <c r="C408" s="6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6"/>
      <c r="C409" s="6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6"/>
      <c r="C410" s="6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6"/>
      <c r="C411" s="6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6"/>
      <c r="C412" s="6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6"/>
      <c r="C413" s="6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6"/>
      <c r="C414" s="6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6"/>
      <c r="C415" s="6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6"/>
      <c r="C416" s="6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6"/>
      <c r="C417" s="6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6"/>
      <c r="C418" s="6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6"/>
      <c r="C419" s="6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6"/>
      <c r="C420" s="6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6"/>
      <c r="C421" s="6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6"/>
      <c r="C422" s="6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6"/>
      <c r="C423" s="6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6"/>
      <c r="C424" s="6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6"/>
      <c r="C425" s="6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6"/>
      <c r="C426" s="6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6"/>
      <c r="C427" s="6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6"/>
      <c r="C428" s="6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6"/>
      <c r="C429" s="6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6"/>
      <c r="C430" s="6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6"/>
      <c r="C431" s="6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6"/>
      <c r="C432" s="6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6"/>
      <c r="C433" s="6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6"/>
      <c r="C434" s="6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6"/>
      <c r="C435" s="6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6"/>
      <c r="C436" s="6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6"/>
      <c r="C437" s="6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6"/>
      <c r="C438" s="6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6"/>
      <c r="C439" s="6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6"/>
      <c r="C440" s="6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6"/>
      <c r="C441" s="6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6"/>
      <c r="C442" s="6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6"/>
      <c r="C443" s="6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6"/>
      <c r="C444" s="6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6"/>
      <c r="C445" s="6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6"/>
      <c r="C446" s="6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6"/>
      <c r="C447" s="6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6"/>
      <c r="C448" s="6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6"/>
      <c r="C449" s="6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6"/>
      <c r="C450" s="6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6"/>
      <c r="C451" s="6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6"/>
      <c r="C452" s="6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6"/>
      <c r="C453" s="6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6"/>
      <c r="C454" s="6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6"/>
      <c r="C455" s="6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6"/>
      <c r="C456" s="6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6"/>
      <c r="C457" s="6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6"/>
      <c r="C458" s="6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6"/>
      <c r="C459" s="6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6"/>
      <c r="C460" s="6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6"/>
      <c r="C461" s="6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6"/>
      <c r="C462" s="6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6"/>
      <c r="C463" s="6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6"/>
      <c r="C464" s="6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6"/>
      <c r="C465" s="6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6"/>
      <c r="C466" s="6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6"/>
      <c r="C467" s="6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6"/>
      <c r="C468" s="6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6"/>
      <c r="C469" s="6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6"/>
      <c r="C470" s="6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6"/>
      <c r="C471" s="6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6"/>
      <c r="C472" s="6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6"/>
      <c r="C473" s="6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6"/>
      <c r="C474" s="6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6"/>
      <c r="C475" s="6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6"/>
      <c r="C476" s="6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6"/>
      <c r="C477" s="6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6"/>
      <c r="C478" s="6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6"/>
      <c r="C479" s="6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6"/>
      <c r="C480" s="6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6"/>
      <c r="C481" s="6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6"/>
      <c r="C482" s="6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6"/>
      <c r="C483" s="6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6"/>
      <c r="C484" s="6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6"/>
      <c r="C485" s="6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6"/>
      <c r="C486" s="6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6"/>
      <c r="C487" s="6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6"/>
      <c r="C488" s="6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6"/>
      <c r="C489" s="6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6"/>
      <c r="C490" s="6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6"/>
      <c r="C491" s="6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6"/>
      <c r="C492" s="6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6"/>
      <c r="C493" s="6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6"/>
      <c r="C494" s="6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6"/>
      <c r="C495" s="6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6"/>
      <c r="C496" s="6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6"/>
      <c r="C497" s="6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6"/>
      <c r="C498" s="6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6"/>
      <c r="C499" s="6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6"/>
      <c r="C500" s="6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6"/>
      <c r="C501" s="6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6"/>
      <c r="C502" s="6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6"/>
      <c r="C503" s="6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6"/>
      <c r="C504" s="6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6"/>
      <c r="C505" s="6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6"/>
      <c r="C506" s="6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6"/>
      <c r="C507" s="6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6"/>
      <c r="C508" s="6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6"/>
      <c r="C509" s="6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6"/>
      <c r="C510" s="6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6"/>
      <c r="C511" s="6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6"/>
      <c r="C512" s="6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6"/>
      <c r="C513" s="6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6"/>
      <c r="C514" s="6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6"/>
      <c r="C515" s="6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6"/>
      <c r="C516" s="6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6"/>
      <c r="C517" s="6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6"/>
      <c r="C518" s="6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6"/>
      <c r="C519" s="6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6"/>
      <c r="C520" s="6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6"/>
      <c r="C521" s="6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6"/>
      <c r="C522" s="6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6"/>
      <c r="C523" s="6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6"/>
      <c r="C524" s="6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6"/>
      <c r="C525" s="6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6"/>
      <c r="C526" s="6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6"/>
      <c r="C527" s="6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6"/>
      <c r="C528" s="6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6"/>
      <c r="C529" s="6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6"/>
      <c r="C530" s="6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6"/>
      <c r="C531" s="6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6"/>
      <c r="C532" s="6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6"/>
      <c r="C533" s="6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6"/>
      <c r="C534" s="6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6"/>
      <c r="C535" s="6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6"/>
      <c r="C536" s="6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6"/>
      <c r="C537" s="6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6"/>
      <c r="C538" s="6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6"/>
      <c r="C539" s="6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6"/>
      <c r="C540" s="6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6"/>
      <c r="C541" s="6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6"/>
      <c r="C542" s="6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6"/>
      <c r="C543" s="6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6"/>
      <c r="C544" s="6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6"/>
      <c r="C545" s="6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6"/>
      <c r="C546" s="6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6"/>
      <c r="C547" s="6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6"/>
      <c r="C548" s="6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6"/>
      <c r="C549" s="6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6"/>
      <c r="C550" s="6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6"/>
      <c r="C551" s="6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6"/>
      <c r="C552" s="6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6"/>
      <c r="C553" s="6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6"/>
      <c r="C554" s="6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6"/>
      <c r="C555" s="6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6"/>
      <c r="C556" s="6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6"/>
      <c r="C557" s="6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6"/>
      <c r="C558" s="6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6"/>
      <c r="C559" s="6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6"/>
      <c r="C560" s="6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6"/>
      <c r="C561" s="6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6"/>
      <c r="C562" s="6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6"/>
      <c r="C563" s="6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6"/>
      <c r="C564" s="6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6"/>
      <c r="C565" s="6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6"/>
      <c r="C566" s="6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6"/>
      <c r="C567" s="6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6"/>
      <c r="C568" s="6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6"/>
      <c r="C569" s="6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6"/>
      <c r="C570" s="6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6"/>
      <c r="C571" s="6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6"/>
      <c r="C572" s="6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6"/>
      <c r="C573" s="6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6"/>
      <c r="C574" s="6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6"/>
      <c r="C575" s="6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6"/>
      <c r="C576" s="6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6"/>
      <c r="C577" s="6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6"/>
      <c r="C578" s="6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6"/>
      <c r="C579" s="6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6"/>
      <c r="C580" s="6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6"/>
      <c r="C581" s="6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6"/>
      <c r="C582" s="6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6"/>
      <c r="C583" s="6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6"/>
      <c r="C584" s="6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6"/>
      <c r="C585" s="6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6"/>
      <c r="C586" s="6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6"/>
      <c r="C587" s="6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6"/>
      <c r="C588" s="6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6"/>
      <c r="C589" s="6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6"/>
      <c r="C590" s="6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6"/>
      <c r="C591" s="6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6"/>
      <c r="C592" s="6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6"/>
      <c r="C593" s="6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6"/>
      <c r="C594" s="6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6"/>
      <c r="C595" s="6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6"/>
      <c r="C596" s="6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6"/>
      <c r="C597" s="6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6"/>
      <c r="C598" s="6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6"/>
      <c r="C599" s="6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6"/>
      <c r="C600" s="6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6"/>
      <c r="C601" s="6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6"/>
      <c r="C602" s="6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6"/>
      <c r="C603" s="6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6"/>
      <c r="C604" s="6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6"/>
      <c r="C605" s="6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6"/>
      <c r="C606" s="6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6"/>
      <c r="C607" s="6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6"/>
      <c r="C608" s="6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6"/>
      <c r="C609" s="6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6"/>
      <c r="C610" s="6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6"/>
      <c r="C611" s="6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6"/>
      <c r="C612" s="6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6"/>
      <c r="C613" s="6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6"/>
      <c r="C614" s="6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6"/>
      <c r="C615" s="6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6"/>
      <c r="C616" s="6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6"/>
      <c r="C617" s="6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6"/>
      <c r="C618" s="6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6"/>
      <c r="C619" s="6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6"/>
      <c r="C620" s="6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6"/>
      <c r="C621" s="6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6"/>
      <c r="C622" s="6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6"/>
      <c r="C623" s="6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6"/>
      <c r="C624" s="6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6"/>
      <c r="C625" s="6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6"/>
      <c r="C626" s="6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6"/>
      <c r="C627" s="6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6"/>
      <c r="C628" s="6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6"/>
      <c r="C629" s="6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6"/>
      <c r="C630" s="6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6"/>
      <c r="C631" s="6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6"/>
      <c r="C632" s="6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6"/>
      <c r="C633" s="6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6"/>
      <c r="C634" s="6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6"/>
      <c r="C635" s="6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6"/>
      <c r="C636" s="6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6"/>
      <c r="C637" s="6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6"/>
      <c r="C638" s="6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6"/>
      <c r="C639" s="6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6"/>
      <c r="C640" s="6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6"/>
      <c r="C641" s="6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6"/>
      <c r="C642" s="6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6"/>
      <c r="C643" s="6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6"/>
      <c r="C644" s="6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6"/>
      <c r="C645" s="6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6"/>
      <c r="C646" s="6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6"/>
      <c r="C647" s="6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6"/>
      <c r="C648" s="6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6"/>
      <c r="C649" s="6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6"/>
      <c r="C650" s="6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6"/>
      <c r="C651" s="6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6"/>
      <c r="C652" s="6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6"/>
      <c r="C653" s="6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6"/>
      <c r="C654" s="6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6"/>
      <c r="C655" s="6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6"/>
      <c r="C656" s="6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6"/>
      <c r="C657" s="6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6"/>
      <c r="C658" s="6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6"/>
      <c r="C659" s="6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6"/>
      <c r="C660" s="6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6"/>
      <c r="C661" s="6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6"/>
      <c r="C662" s="6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6"/>
      <c r="C663" s="6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6"/>
      <c r="C664" s="6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6"/>
      <c r="C665" s="6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6"/>
      <c r="C666" s="6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6"/>
      <c r="C667" s="6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6"/>
      <c r="C668" s="6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6"/>
      <c r="C669" s="6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6"/>
      <c r="C670" s="6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6"/>
      <c r="C671" s="6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6"/>
      <c r="C672" s="6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6"/>
      <c r="C673" s="6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6"/>
      <c r="C674" s="6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6"/>
      <c r="C675" s="6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6"/>
      <c r="C676" s="6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6"/>
      <c r="C677" s="6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6"/>
      <c r="C678" s="6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6"/>
      <c r="C679" s="6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6"/>
      <c r="C680" s="6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6"/>
      <c r="C681" s="6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6"/>
      <c r="C682" s="6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6"/>
      <c r="C683" s="6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6"/>
      <c r="C684" s="6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6"/>
      <c r="C685" s="6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6"/>
      <c r="C686" s="6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6"/>
      <c r="C687" s="6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6"/>
      <c r="C688" s="6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6"/>
      <c r="C689" s="6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6"/>
      <c r="C690" s="6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6"/>
      <c r="C691" s="6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6"/>
      <c r="C692" s="6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6"/>
      <c r="C693" s="6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6"/>
      <c r="C694" s="6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6"/>
      <c r="C695" s="6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6"/>
      <c r="C696" s="6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6"/>
      <c r="C697" s="6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6"/>
      <c r="C698" s="6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6"/>
      <c r="C699" s="6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6"/>
      <c r="C700" s="6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6"/>
      <c r="C701" s="6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6"/>
      <c r="C702" s="6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6"/>
      <c r="C703" s="6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6"/>
      <c r="C704" s="6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6"/>
      <c r="C705" s="6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6"/>
      <c r="C706" s="6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6"/>
      <c r="C707" s="6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6"/>
      <c r="C708" s="6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6"/>
      <c r="C709" s="6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6"/>
      <c r="C710" s="6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6"/>
      <c r="C711" s="6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6"/>
      <c r="C712" s="6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6"/>
      <c r="C713" s="6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6"/>
      <c r="C714" s="6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6"/>
      <c r="C715" s="6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6"/>
      <c r="C716" s="6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6"/>
      <c r="C717" s="6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6"/>
      <c r="C718" s="6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6"/>
      <c r="C719" s="6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6"/>
      <c r="C720" s="6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6"/>
      <c r="C721" s="6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6"/>
      <c r="C722" s="6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6"/>
      <c r="C723" s="6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6"/>
      <c r="C724" s="6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6"/>
      <c r="C725" s="6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6"/>
      <c r="C726" s="6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6"/>
      <c r="C727" s="6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6"/>
      <c r="C728" s="6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6"/>
      <c r="C729" s="6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6"/>
      <c r="C730" s="6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6"/>
      <c r="C731" s="6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6"/>
      <c r="C732" s="6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6"/>
      <c r="C733" s="6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6"/>
      <c r="C734" s="6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6"/>
      <c r="C735" s="6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6"/>
      <c r="C736" s="6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6"/>
      <c r="C737" s="6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6"/>
      <c r="C738" s="6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6"/>
      <c r="C739" s="6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6"/>
      <c r="C740" s="6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6"/>
      <c r="C741" s="6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6"/>
      <c r="C742" s="6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6"/>
      <c r="C743" s="6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6"/>
      <c r="C744" s="6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6"/>
      <c r="C745" s="6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6"/>
      <c r="C746" s="6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6"/>
      <c r="C747" s="6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6"/>
      <c r="C748" s="6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6"/>
      <c r="C749" s="6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6"/>
      <c r="C750" s="6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6"/>
      <c r="C751" s="6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6"/>
      <c r="C752" s="6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6"/>
      <c r="C753" s="6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6"/>
      <c r="C754" s="6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6"/>
      <c r="C755" s="6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6"/>
      <c r="C756" s="6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6"/>
      <c r="C757" s="6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6"/>
      <c r="C758" s="6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6"/>
      <c r="C759" s="6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6"/>
      <c r="C760" s="6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6"/>
      <c r="C761" s="6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6"/>
      <c r="C762" s="6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6"/>
      <c r="C763" s="6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6"/>
      <c r="C764" s="6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6"/>
      <c r="C765" s="6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6"/>
      <c r="C766" s="6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6"/>
      <c r="C767" s="6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6"/>
      <c r="C768" s="6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6"/>
      <c r="C769" s="6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6"/>
      <c r="C770" s="6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6"/>
      <c r="C771" s="6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6"/>
      <c r="C772" s="6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6"/>
      <c r="C773" s="6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6"/>
      <c r="C774" s="6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6"/>
      <c r="C775" s="6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6"/>
      <c r="C776" s="6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6"/>
      <c r="C777" s="6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6"/>
      <c r="C778" s="6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6"/>
      <c r="C779" s="6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6"/>
      <c r="C780" s="6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6"/>
      <c r="C781" s="6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6"/>
      <c r="C782" s="6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6"/>
      <c r="C783" s="6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6"/>
      <c r="C784" s="6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6"/>
      <c r="C785" s="6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6"/>
      <c r="C786" s="6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6"/>
      <c r="C787" s="6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6"/>
      <c r="C788" s="6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6"/>
      <c r="C789" s="6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6"/>
      <c r="C790" s="6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6"/>
      <c r="C791" s="6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6"/>
      <c r="C792" s="6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6"/>
      <c r="C793" s="6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6"/>
      <c r="C794" s="6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6"/>
      <c r="C795" s="6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6"/>
      <c r="C796" s="6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6"/>
      <c r="C797" s="6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6"/>
      <c r="C798" s="6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6"/>
      <c r="C799" s="6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6"/>
      <c r="C800" s="6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6"/>
      <c r="C801" s="6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6"/>
      <c r="C802" s="6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6"/>
      <c r="C803" s="6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6"/>
      <c r="C804" s="6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6"/>
      <c r="C805" s="6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6"/>
      <c r="C806" s="6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6"/>
      <c r="C807" s="6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6"/>
      <c r="C808" s="6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6"/>
      <c r="C809" s="6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6"/>
      <c r="C810" s="6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6"/>
      <c r="C811" s="6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6"/>
      <c r="C812" s="6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6"/>
      <c r="C813" s="6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6"/>
      <c r="C814" s="6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6"/>
      <c r="C815" s="6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6"/>
      <c r="C816" s="6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6"/>
      <c r="C817" s="6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6"/>
      <c r="C818" s="6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6"/>
      <c r="C819" s="6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6"/>
      <c r="C820" s="6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6"/>
      <c r="C821" s="6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6"/>
      <c r="C822" s="6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6"/>
      <c r="C823" s="6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6"/>
      <c r="C824" s="6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6"/>
      <c r="C825" s="6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6"/>
      <c r="C826" s="6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6"/>
      <c r="C827" s="6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6"/>
      <c r="C828" s="6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6"/>
      <c r="C829" s="6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6"/>
      <c r="C830" s="6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6"/>
      <c r="C831" s="6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6"/>
      <c r="C832" s="6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6"/>
      <c r="C833" s="6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6"/>
      <c r="C834" s="6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6"/>
      <c r="C835" s="6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6"/>
      <c r="C836" s="6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6"/>
      <c r="C837" s="6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6"/>
      <c r="C838" s="6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6"/>
      <c r="C839" s="6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6"/>
      <c r="C840" s="6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6"/>
      <c r="C841" s="6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6"/>
      <c r="C842" s="6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6"/>
      <c r="C843" s="6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6"/>
      <c r="C844" s="6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6"/>
      <c r="C845" s="6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6"/>
      <c r="C846" s="6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6"/>
      <c r="C847" s="6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6"/>
      <c r="C848" s="6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6"/>
      <c r="C849" s="6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6"/>
      <c r="C850" s="6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6"/>
      <c r="C851" s="6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6"/>
      <c r="C852" s="6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6"/>
      <c r="C853" s="6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6"/>
      <c r="C854" s="6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6"/>
      <c r="C855" s="6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6"/>
      <c r="C856" s="6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6"/>
      <c r="C857" s="6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6"/>
      <c r="C858" s="6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6"/>
      <c r="C859" s="6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6"/>
      <c r="C860" s="6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6"/>
      <c r="C861" s="6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6"/>
      <c r="C862" s="6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6"/>
      <c r="C863" s="6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6"/>
      <c r="C864" s="6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6"/>
      <c r="C865" s="6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6"/>
      <c r="C866" s="6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6"/>
      <c r="C867" s="6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6"/>
      <c r="C868" s="6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6"/>
      <c r="C869" s="6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6"/>
      <c r="C870" s="6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6"/>
      <c r="C871" s="6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6"/>
      <c r="C872" s="6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6"/>
      <c r="C873" s="6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6"/>
      <c r="C874" s="6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6"/>
      <c r="C875" s="6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6"/>
      <c r="C876" s="6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6"/>
      <c r="C877" s="6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6"/>
      <c r="C878" s="6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6"/>
      <c r="C879" s="6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6"/>
      <c r="C880" s="6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6"/>
      <c r="C881" s="6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6"/>
      <c r="C882" s="6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6"/>
      <c r="C883" s="6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6"/>
      <c r="C884" s="6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6"/>
      <c r="C885" s="6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6"/>
      <c r="C886" s="6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6"/>
      <c r="C887" s="6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6"/>
      <c r="C888" s="6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6"/>
      <c r="C889" s="6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6"/>
      <c r="C890" s="6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6"/>
      <c r="C891" s="6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6"/>
      <c r="C892" s="6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6"/>
      <c r="C893" s="6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6"/>
      <c r="C894" s="6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6"/>
      <c r="C895" s="6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6"/>
      <c r="C896" s="6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6"/>
      <c r="C897" s="6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6"/>
      <c r="C898" s="6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6"/>
      <c r="C899" s="6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6"/>
      <c r="C900" s="6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6"/>
      <c r="C901" s="6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6"/>
      <c r="C902" s="6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6"/>
      <c r="C903" s="6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6"/>
      <c r="C904" s="6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6"/>
      <c r="C905" s="6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6"/>
      <c r="C906" s="6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6"/>
      <c r="C907" s="6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6"/>
      <c r="C908" s="6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6"/>
      <c r="C909" s="6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6"/>
      <c r="C910" s="6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6"/>
      <c r="C911" s="6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6"/>
      <c r="C912" s="6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6"/>
      <c r="C913" s="6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6"/>
      <c r="C914" s="6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6"/>
      <c r="C915" s="6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6"/>
      <c r="C916" s="6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6"/>
      <c r="C917" s="6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6"/>
      <c r="C918" s="6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6"/>
      <c r="C919" s="6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6"/>
      <c r="C920" s="6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6"/>
      <c r="C921" s="6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6"/>
      <c r="C922" s="6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6"/>
      <c r="C923" s="6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6"/>
      <c r="C924" s="6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6"/>
      <c r="C925" s="6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6"/>
      <c r="C926" s="6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6"/>
      <c r="C927" s="6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6"/>
      <c r="C928" s="6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6"/>
      <c r="C929" s="6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6"/>
      <c r="C930" s="6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6"/>
      <c r="C931" s="6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6"/>
      <c r="C932" s="6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6"/>
      <c r="C933" s="6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6"/>
      <c r="C934" s="6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6"/>
      <c r="C935" s="6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6"/>
      <c r="C936" s="6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6"/>
      <c r="C937" s="6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6"/>
      <c r="C938" s="6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6"/>
      <c r="C939" s="6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6"/>
      <c r="C940" s="6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6"/>
      <c r="C941" s="6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6"/>
      <c r="C942" s="6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6"/>
      <c r="C943" s="6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6"/>
      <c r="C944" s="6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6"/>
      <c r="C945" s="6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6"/>
      <c r="C946" s="6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6"/>
      <c r="C947" s="6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6"/>
      <c r="C948" s="6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6"/>
      <c r="C949" s="6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6"/>
      <c r="C950" s="6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6"/>
      <c r="C951" s="6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6"/>
      <c r="C952" s="6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6"/>
      <c r="C953" s="6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6"/>
      <c r="C954" s="6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6"/>
      <c r="C955" s="6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6"/>
      <c r="C956" s="6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6"/>
      <c r="C957" s="6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6"/>
      <c r="C958" s="6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6"/>
      <c r="C959" s="6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6"/>
      <c r="C960" s="6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6"/>
      <c r="C961" s="6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6"/>
      <c r="C962" s="6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6"/>
      <c r="C963" s="6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6"/>
      <c r="C964" s="6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6"/>
      <c r="C965" s="6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6"/>
      <c r="C966" s="6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6"/>
      <c r="C967" s="6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6"/>
      <c r="C968" s="6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6"/>
      <c r="C969" s="6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6"/>
      <c r="C970" s="6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6"/>
      <c r="C971" s="6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6"/>
      <c r="C972" s="6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6"/>
      <c r="C973" s="6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6"/>
      <c r="C974" s="6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6"/>
      <c r="C975" s="6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6"/>
      <c r="C976" s="6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6"/>
      <c r="C977" s="6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6"/>
      <c r="C978" s="6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6"/>
      <c r="C979" s="6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6"/>
      <c r="C980" s="6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6"/>
      <c r="C981" s="6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6"/>
      <c r="C982" s="6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6"/>
      <c r="C983" s="6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6"/>
      <c r="C984" s="6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6"/>
      <c r="C985" s="6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6"/>
      <c r="C986" s="6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6"/>
      <c r="C987" s="6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6"/>
      <c r="C988" s="6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6"/>
      <c r="C989" s="6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6"/>
      <c r="C990" s="6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6"/>
      <c r="C991" s="6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6"/>
      <c r="C992" s="6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6"/>
      <c r="C993" s="6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6"/>
      <c r="C994" s="6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6"/>
      <c r="C995" s="6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6"/>
      <c r="C996" s="6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6"/>
      <c r="C997" s="6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6"/>
      <c r="C998" s="6"/>
      <c r="D998" s="1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6"/>
      <c r="C999" s="6"/>
      <c r="D999" s="1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6"/>
      <c r="C1000" s="6"/>
      <c r="D1000" s="1"/>
      <c r="E1000" s="1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B4">
    <cfRule type="expression" dxfId="0" priority="1">
      <formula>$B$4 &lt;&gt;0</formula>
    </cfRule>
  </conditionalFormatting>
  <conditionalFormatting sqref="B4">
    <cfRule type="expression" dxfId="1" priority="2">
      <formula>$B$4:$C$4 = 0</formula>
    </cfRule>
  </conditionalFormatting>
  <conditionalFormatting sqref="B5">
    <cfRule type="expression" dxfId="0" priority="3">
      <formula>$B$5 &lt;&gt; 0</formula>
    </cfRule>
  </conditionalFormatting>
  <conditionalFormatting sqref="B5">
    <cfRule type="expression" dxfId="1" priority="4">
      <formula>$B$5 = 0</formula>
    </cfRule>
  </conditionalFormatting>
  <conditionalFormatting sqref="B6">
    <cfRule type="expression" dxfId="0" priority="5">
      <formula>$B$6 &lt;&gt; 0</formula>
    </cfRule>
  </conditionalFormatting>
  <conditionalFormatting sqref="B6">
    <cfRule type="expression" dxfId="2" priority="6">
      <formula>$B$6 &lt;&gt; 0</formula>
    </cfRule>
  </conditionalFormatting>
  <conditionalFormatting sqref="B6">
    <cfRule type="expression" dxfId="1" priority="7">
      <formula>$B$6 = 0</formula>
    </cfRule>
  </conditionalFormatting>
  <conditionalFormatting sqref="C4">
    <cfRule type="expression" dxfId="0" priority="8">
      <formula>$C$4 &lt;&gt; 0</formula>
    </cfRule>
  </conditionalFormatting>
  <conditionalFormatting sqref="C4">
    <cfRule type="expression" dxfId="1" priority="9">
      <formula>$C$4 = 0</formula>
    </cfRule>
  </conditionalFormatting>
  <conditionalFormatting sqref="C5">
    <cfRule type="expression" dxfId="0" priority="10">
      <formula>$C$5 &lt;&gt; 0</formula>
    </cfRule>
  </conditionalFormatting>
  <conditionalFormatting sqref="C5">
    <cfRule type="expression" dxfId="1" priority="11">
      <formula>$C$5 = 0</formula>
    </cfRule>
  </conditionalFormatting>
  <conditionalFormatting sqref="C6">
    <cfRule type="expression" dxfId="0" priority="12">
      <formula>$C$6 &lt;&gt;0</formula>
    </cfRule>
  </conditionalFormatting>
  <conditionalFormatting sqref="C6">
    <cfRule type="expression" dxfId="1" priority="13">
      <formula>$C$6 = 0</formula>
    </cfRule>
  </conditionalFormatting>
  <conditionalFormatting sqref="C6">
    <cfRule type="expression" dxfId="2" priority="14">
      <formula>$C$6 = 0</formula>
    </cfRule>
  </conditionalFormatting>
  <dataValidations>
    <dataValidation type="decimal" allowBlank="1" showErrorMessage="1" sqref="B11:C15 B18:C21 B26:C31 B34:C35 B41:C41 B52:C55 B58:C61 B69:C74 B78:C78 B86:C87 B91:C92 B96:C100 B105:C111 B122:C122 B125:C130 B136:C141 B148:C157 B162:C168 B174:C174">
      <formula1>-1.0E8</formula1>
      <formula2>5.0E8</formula2>
    </dataValidation>
    <dataValidation type="decimal" allowBlank="1" showErrorMessage="1" sqref="B4:C10 B16:C17 B22:C25 B32:C33 B36:C40 B42:C51 B56:C57 B62:C68 B75:C77 B79:C85 B88:C90 B93:C95 B101:C104 B112:C116 B118:C121 B123:C124 B131:C135 B142:C147 B158:C161 B169:C173 B175:C176 B179:C179 B193:C193 B199:C1000">
      <formula1>-1.0E7</formula1>
      <formula2>1.0E7</formula2>
    </dataValidation>
  </dataValidations>
  <printOptions/>
  <pageMargins bottom="0.75" footer="0.0" header="0.0" left="0.7" right="0.7" top="0.75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232CDB8395443ABBA4E968BB00FDB" ma:contentTypeVersion="19" ma:contentTypeDescription="Create a new document." ma:contentTypeScope="" ma:versionID="8098269299fa69e88e906c47a273ae0c">
  <xsd:schema xmlns:xsd="http://www.w3.org/2001/XMLSchema" xmlns:xs="http://www.w3.org/2001/XMLSchema" xmlns:p="http://schemas.microsoft.com/office/2006/metadata/properties" xmlns:ns2="62b5df1f-5e8a-47b1-bfa7-cdfb32d8c94d" xmlns:ns3="cede9c6a-e3b1-48a4-b307-282e89f2a3df" targetNamespace="http://schemas.microsoft.com/office/2006/metadata/properties" ma:root="true" ma:fieldsID="0314631fa8b9a2095d33863b086254fa" ns2:_="" ns3:_="">
    <xsd:import namespace="62b5df1f-5e8a-47b1-bfa7-cdfb32d8c94d"/>
    <xsd:import namespace="cede9c6a-e3b1-48a4-b307-282e89f2a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_x00fd_sing" minOccurs="0"/>
                <xsd:element ref="ns2:M_x00e1_lan_x00fa_mer" minOccurs="0"/>
                <xsd:element ref="ns2:Loki_x00f0_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5df1f-5e8a-47b1-bfa7-cdfb32d8c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5dec690-262e-4e23-afc4-9522bd1c4b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_x00fd_sing" ma:index="22" nillable="true" ma:displayName="Lýsing" ma:description="Lýsing á málaflokki og því efni sem undir málalykilinn fellur." ma:format="Dropdown" ma:internalName="L_x00fd_sing">
      <xsd:simpleType>
        <xsd:restriction base="dms:Note">
          <xsd:maxLength value="255"/>
        </xsd:restriction>
      </xsd:simpleType>
    </xsd:element>
    <xsd:element name="M_x00e1_lan_x00fa_mer" ma:index="23" nillable="true" ma:displayName="Málanúmer" ma:description="Númer máls í málakerfi þar sem það á við. " ma:format="Dropdown" ma:internalName="M_x00e1_lan_x00fa_mer">
      <xsd:simpleType>
        <xsd:restriction base="dms:Text">
          <xsd:maxLength value="255"/>
        </xsd:restriction>
      </xsd:simpleType>
    </xsd:element>
    <xsd:element name="Loki_x00f0_" ma:index="24" nillable="true" ma:displayName="Flutt" ma:default="0" ma:description="Verkefninu, málinu eða skalið er lokið og hefur veri[ flutt í málakerfi." ma:format="Dropdown" ma:internalName="Loki_x00f0_">
      <xsd:simpleType>
        <xsd:restriction base="dms:Boolea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e9c6a-e3b1-48a4-b307-282e89f2a3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7b621f-bbeb-4aaf-8aaf-d731dbf177e1}" ma:internalName="TaxCatchAll" ma:showField="CatchAllData" ma:web="cede9c6a-e3b1-48a4-b307-282e89f2a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_x00e1_lan_x00fa_mer xmlns="62b5df1f-5e8a-47b1-bfa7-cdfb32d8c94d" xsi:nil="true"/>
    <lcf76f155ced4ddcb4097134ff3c332f xmlns="62b5df1f-5e8a-47b1-bfa7-cdfb32d8c94d">
      <Terms xmlns="http://schemas.microsoft.com/office/infopath/2007/PartnerControls"/>
    </lcf76f155ced4ddcb4097134ff3c332f>
    <L_x00fd_sing xmlns="62b5df1f-5e8a-47b1-bfa7-cdfb32d8c94d" xsi:nil="true"/>
    <TaxCatchAll xmlns="cede9c6a-e3b1-48a4-b307-282e89f2a3df" xsi:nil="true"/>
    <Loki_x00f0_ xmlns="62b5df1f-5e8a-47b1-bfa7-cdfb32d8c94d">false</Loki_x00f0_>
  </documentManagement>
</p:properties>
</file>

<file path=customXml/itemProps1.xml><?xml version="1.0" encoding="utf-8"?>
<ds:datastoreItem xmlns:ds="http://schemas.openxmlformats.org/officeDocument/2006/customXml" ds:itemID="{DFF58E3C-77B9-4145-931E-2C90B2C87163}"/>
</file>

<file path=customXml/itemProps2.xml><?xml version="1.0" encoding="utf-8"?>
<ds:datastoreItem xmlns:ds="http://schemas.openxmlformats.org/officeDocument/2006/customXml" ds:itemID="{FA930E23-E9FA-4AF4-9FED-F4FC0A732F37}"/>
</file>

<file path=customXml/itemProps3.xml><?xml version="1.0" encoding="utf-8"?>
<ds:datastoreItem xmlns:ds="http://schemas.openxmlformats.org/officeDocument/2006/customXml" ds:itemID="{D149DDB1-096D-4D1C-9919-F667B9237961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Ívarsson, Viktor Snær</dc:creator>
  <dcterms:created xsi:type="dcterms:W3CDTF">2024-12-13T14:24:29Z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0x010100878232CDB8395443ABBA4E968BB00FDB</vt:lpwstr>
  </property>
</Properties>
</file>