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band-my.sharepoint.com/personal/johannes_samband_is/Documents/Vinnugögn/Grunnskolar/2025/"/>
    </mc:Choice>
  </mc:AlternateContent>
  <xr:revisionPtr revIDLastSave="8" documentId="8_{7D64AC3F-9432-4B8F-A782-5DC03132DF97}" xr6:coauthVersionLast="47" xr6:coauthVersionMax="47" xr10:uidLastSave="{1A5DEA0A-D5E5-4290-95DD-94DB04B7DE58}"/>
  <bookViews>
    <workbookView xWindow="-23148" yWindow="-108" windowWidth="23256" windowHeight="13176" xr2:uid="{9ACB9348-49CE-4F84-B7D0-6B61358B1C86}"/>
  </bookViews>
  <sheets>
    <sheet name="Grunn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7" i="1" l="1"/>
  <c r="H157" i="1"/>
  <c r="I157" i="1"/>
  <c r="J157" i="1"/>
  <c r="L157" i="1"/>
  <c r="M157" i="1"/>
  <c r="N3" i="1"/>
  <c r="P3" i="1" s="1"/>
  <c r="N4" i="1"/>
  <c r="Q4" i="1" s="1"/>
  <c r="N5" i="1"/>
  <c r="Q5" i="1" s="1"/>
  <c r="N6" i="1"/>
  <c r="Q6" i="1" s="1"/>
  <c r="N7" i="1"/>
  <c r="O7" i="1" s="1"/>
  <c r="Q7" i="1"/>
  <c r="N8" i="1"/>
  <c r="N9" i="1"/>
  <c r="P9" i="1" s="1"/>
  <c r="O9" i="1"/>
  <c r="N10" i="1"/>
  <c r="Q10" i="1"/>
  <c r="N11" i="1"/>
  <c r="O11" i="1" s="1"/>
  <c r="N12" i="1"/>
  <c r="Q12" i="1"/>
  <c r="N13" i="1"/>
  <c r="Q13" i="1" s="1"/>
  <c r="N14" i="1"/>
  <c r="Q14" i="1" s="1"/>
  <c r="N15" i="1"/>
  <c r="P15" i="1" s="1"/>
  <c r="O15" i="1"/>
  <c r="Q15" i="1"/>
  <c r="N16" i="1"/>
  <c r="N17" i="1"/>
  <c r="P17" i="1" s="1"/>
  <c r="N18" i="1"/>
  <c r="Q18" i="1" s="1"/>
  <c r="N19" i="1"/>
  <c r="O19" i="1" s="1"/>
  <c r="N20" i="1"/>
  <c r="Q20" i="1"/>
  <c r="N21" i="1"/>
  <c r="O21" i="1"/>
  <c r="P21" i="1"/>
  <c r="Q21" i="1"/>
  <c r="N22" i="1"/>
  <c r="Q22" i="1" s="1"/>
  <c r="N23" i="1"/>
  <c r="P23" i="1" s="1"/>
  <c r="O23" i="1"/>
  <c r="N24" i="1"/>
  <c r="O24" i="1" s="1"/>
  <c r="N25" i="1"/>
  <c r="O25" i="1" s="1"/>
  <c r="N26" i="1"/>
  <c r="O26" i="1" s="1"/>
  <c r="N27" i="1"/>
  <c r="P27" i="1" s="1"/>
  <c r="O27" i="1"/>
  <c r="N28" i="1"/>
  <c r="O28" i="1" s="1"/>
  <c r="P28" i="1"/>
  <c r="Q28" i="1"/>
  <c r="N29" i="1"/>
  <c r="O29" i="1" s="1"/>
  <c r="N30" i="1"/>
  <c r="O30" i="1" s="1"/>
  <c r="N31" i="1"/>
  <c r="O31" i="1" s="1"/>
  <c r="N32" i="1"/>
  <c r="O32" i="1" s="1"/>
  <c r="N33" i="1"/>
  <c r="O33" i="1" s="1"/>
  <c r="P33" i="1"/>
  <c r="N34" i="1"/>
  <c r="O34" i="1" s="1"/>
  <c r="N35" i="1"/>
  <c r="P35" i="1" s="1"/>
  <c r="O35" i="1"/>
  <c r="Q35" i="1"/>
  <c r="N36" i="1"/>
  <c r="O36" i="1" s="1"/>
  <c r="P36" i="1"/>
  <c r="N37" i="1"/>
  <c r="O37" i="1" s="1"/>
  <c r="N38" i="1"/>
  <c r="O38" i="1" s="1"/>
  <c r="Q38" i="1"/>
  <c r="N39" i="1"/>
  <c r="P39" i="1" s="1"/>
  <c r="O39" i="1"/>
  <c r="Q39" i="1"/>
  <c r="N40" i="1"/>
  <c r="O40" i="1" s="1"/>
  <c r="N41" i="1"/>
  <c r="O41" i="1" s="1"/>
  <c r="N42" i="1"/>
  <c r="O42" i="1" s="1"/>
  <c r="P42" i="1"/>
  <c r="Q42" i="1"/>
  <c r="N43" i="1"/>
  <c r="P43" i="1" s="1"/>
  <c r="O43" i="1"/>
  <c r="N44" i="1"/>
  <c r="O44" i="1" s="1"/>
  <c r="P44" i="1"/>
  <c r="N45" i="1"/>
  <c r="O45" i="1" s="1"/>
  <c r="P45" i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/>
  <c r="P51" i="1"/>
  <c r="Q51" i="1"/>
  <c r="N52" i="1"/>
  <c r="O52" i="1" s="1"/>
  <c r="N53" i="1"/>
  <c r="O53" i="1" s="1"/>
  <c r="P53" i="1"/>
  <c r="N54" i="1"/>
  <c r="O54" i="1" s="1"/>
  <c r="N55" i="1"/>
  <c r="P55" i="1" s="1"/>
  <c r="N56" i="1"/>
  <c r="O56" i="1" s="1"/>
  <c r="N57" i="1"/>
  <c r="O57" i="1" s="1"/>
  <c r="N58" i="1"/>
  <c r="O58" i="1" s="1"/>
  <c r="P58" i="1"/>
  <c r="Q58" i="1"/>
  <c r="N59" i="1"/>
  <c r="P59" i="1" s="1"/>
  <c r="N60" i="1"/>
  <c r="O60" i="1" s="1"/>
  <c r="P60" i="1"/>
  <c r="Q60" i="1"/>
  <c r="N61" i="1"/>
  <c r="O61" i="1" s="1"/>
  <c r="P61" i="1"/>
  <c r="N62" i="1"/>
  <c r="O62" i="1" s="1"/>
  <c r="Q62" i="1"/>
  <c r="N63" i="1"/>
  <c r="O63" i="1" s="1"/>
  <c r="N64" i="1"/>
  <c r="O64" i="1" s="1"/>
  <c r="P64" i="1"/>
  <c r="N65" i="1"/>
  <c r="Q65" i="1" s="1"/>
  <c r="N66" i="1"/>
  <c r="O66" i="1" s="1"/>
  <c r="N67" i="1"/>
  <c r="O67" i="1" s="1"/>
  <c r="P67" i="1"/>
  <c r="Q67" i="1"/>
  <c r="N68" i="1"/>
  <c r="O68" i="1" s="1"/>
  <c r="P68" i="1"/>
  <c r="N69" i="1"/>
  <c r="O69" i="1" s="1"/>
  <c r="P69" i="1"/>
  <c r="N70" i="1"/>
  <c r="O70" i="1" s="1"/>
  <c r="Q70" i="1"/>
  <c r="N71" i="1"/>
  <c r="P71" i="1" s="1"/>
  <c r="N72" i="1"/>
  <c r="O72" i="1" s="1"/>
  <c r="N73" i="1"/>
  <c r="O73" i="1" s="1"/>
  <c r="N74" i="1"/>
  <c r="O74" i="1" s="1"/>
  <c r="Q74" i="1"/>
  <c r="N75" i="1"/>
  <c r="P75" i="1" s="1"/>
  <c r="N76" i="1"/>
  <c r="O76" i="1" s="1"/>
  <c r="Q76" i="1"/>
  <c r="N77" i="1"/>
  <c r="O77" i="1" s="1"/>
  <c r="N78" i="1"/>
  <c r="O78" i="1" s="1"/>
  <c r="Q78" i="1"/>
  <c r="N79" i="1"/>
  <c r="O79" i="1" s="1"/>
  <c r="Q79" i="1"/>
  <c r="N80" i="1"/>
  <c r="O80" i="1" s="1"/>
  <c r="P80" i="1"/>
  <c r="N81" i="1"/>
  <c r="O81" i="1" s="1"/>
  <c r="P81" i="1"/>
  <c r="Q81" i="1"/>
  <c r="N82" i="1"/>
  <c r="O82" i="1" s="1"/>
  <c r="N83" i="1"/>
  <c r="O83" i="1" s="1"/>
  <c r="P83" i="1"/>
  <c r="N84" i="1"/>
  <c r="O84" i="1" s="1"/>
  <c r="P84" i="1"/>
  <c r="N85" i="1"/>
  <c r="O85" i="1" s="1"/>
  <c r="N86" i="1"/>
  <c r="O86" i="1" s="1"/>
  <c r="Q86" i="1"/>
  <c r="N87" i="1"/>
  <c r="P87" i="1" s="1"/>
  <c r="Q87" i="1"/>
  <c r="N88" i="1"/>
  <c r="O88" i="1" s="1"/>
  <c r="N89" i="1"/>
  <c r="O89" i="1" s="1"/>
  <c r="N90" i="1"/>
  <c r="O90" i="1" s="1"/>
  <c r="Q90" i="1"/>
  <c r="N91" i="1"/>
  <c r="P91" i="1" s="1"/>
  <c r="N92" i="1"/>
  <c r="O92" i="1" s="1"/>
  <c r="P92" i="1"/>
  <c r="N93" i="1"/>
  <c r="O93" i="1" s="1"/>
  <c r="N94" i="1"/>
  <c r="O94" i="1" s="1"/>
  <c r="N95" i="1"/>
  <c r="O95" i="1" s="1"/>
  <c r="Q95" i="1"/>
  <c r="N96" i="1"/>
  <c r="O96" i="1" s="1"/>
  <c r="N97" i="1"/>
  <c r="O97" i="1" s="1"/>
  <c r="N98" i="1"/>
  <c r="O98" i="1" s="1"/>
  <c r="N99" i="1"/>
  <c r="P99" i="1" s="1"/>
  <c r="O99" i="1"/>
  <c r="Q99" i="1"/>
  <c r="N100" i="1"/>
  <c r="O100" i="1" s="1"/>
  <c r="P100" i="1"/>
  <c r="N101" i="1"/>
  <c r="O101" i="1" s="1"/>
  <c r="Q101" i="1"/>
  <c r="N102" i="1"/>
  <c r="O102" i="1" s="1"/>
  <c r="N103" i="1"/>
  <c r="P103" i="1" s="1"/>
  <c r="Q103" i="1"/>
  <c r="N104" i="1"/>
  <c r="O104" i="1" s="1"/>
  <c r="N105" i="1"/>
  <c r="O105" i="1" s="1"/>
  <c r="N106" i="1"/>
  <c r="O106" i="1" s="1"/>
  <c r="P106" i="1"/>
  <c r="N107" i="1"/>
  <c r="P107" i="1" s="1"/>
  <c r="N108" i="1"/>
  <c r="O108" i="1" s="1"/>
  <c r="N109" i="1"/>
  <c r="O109" i="1" s="1"/>
  <c r="P109" i="1"/>
  <c r="N110" i="1"/>
  <c r="O110" i="1" s="1"/>
  <c r="Q110" i="1"/>
  <c r="N111" i="1"/>
  <c r="O111" i="1" s="1"/>
  <c r="Q111" i="1"/>
  <c r="N112" i="1"/>
  <c r="O112" i="1" s="1"/>
  <c r="N113" i="1"/>
  <c r="P113" i="1" s="1"/>
  <c r="O113" i="1"/>
  <c r="Q113" i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P119" i="1" s="1"/>
  <c r="O119" i="1"/>
  <c r="N120" i="1"/>
  <c r="O120" i="1" s="1"/>
  <c r="N121" i="1"/>
  <c r="O121" i="1" s="1"/>
  <c r="N122" i="1"/>
  <c r="O122" i="1" s="1"/>
  <c r="N123" i="1"/>
  <c r="P123" i="1" s="1"/>
  <c r="O123" i="1"/>
  <c r="N124" i="1"/>
  <c r="O124" i="1" s="1"/>
  <c r="P124" i="1"/>
  <c r="Q124" i="1"/>
  <c r="N125" i="1"/>
  <c r="O125" i="1" s="1"/>
  <c r="N126" i="1"/>
  <c r="O126" i="1" s="1"/>
  <c r="Q126" i="1"/>
  <c r="N127" i="1"/>
  <c r="O127" i="1" s="1"/>
  <c r="N128" i="1"/>
  <c r="O128" i="1" s="1"/>
  <c r="N129" i="1"/>
  <c r="O129" i="1" s="1"/>
  <c r="N130" i="1"/>
  <c r="O130" i="1" s="1"/>
  <c r="N131" i="1"/>
  <c r="O131" i="1"/>
  <c r="P131" i="1"/>
  <c r="Q131" i="1"/>
  <c r="N132" i="1"/>
  <c r="O132" i="1" s="1"/>
  <c r="N133" i="1"/>
  <c r="O133" i="1" s="1"/>
  <c r="P133" i="1"/>
  <c r="N134" i="1"/>
  <c r="O134" i="1" s="1"/>
  <c r="N135" i="1"/>
  <c r="P135" i="1" s="1"/>
  <c r="N136" i="1"/>
  <c r="O136" i="1" s="1"/>
  <c r="N137" i="1"/>
  <c r="O137" i="1" s="1"/>
  <c r="N138" i="1"/>
  <c r="O138" i="1" s="1"/>
  <c r="P138" i="1"/>
  <c r="Q138" i="1"/>
  <c r="N139" i="1"/>
  <c r="P139" i="1" s="1"/>
  <c r="N140" i="1"/>
  <c r="O140" i="1" s="1"/>
  <c r="P140" i="1"/>
  <c r="Q140" i="1"/>
  <c r="N141" i="1"/>
  <c r="O141" i="1" s="1"/>
  <c r="P141" i="1"/>
  <c r="N142" i="1"/>
  <c r="O142" i="1" s="1"/>
  <c r="Q142" i="1"/>
  <c r="N143" i="1"/>
  <c r="O143" i="1" s="1"/>
  <c r="N144" i="1"/>
  <c r="O144" i="1" s="1"/>
  <c r="P144" i="1"/>
  <c r="N145" i="1"/>
  <c r="O145" i="1"/>
  <c r="P145" i="1"/>
  <c r="Q145" i="1"/>
  <c r="N146" i="1"/>
  <c r="O146" i="1" s="1"/>
  <c r="N147" i="1"/>
  <c r="Q147" i="1" s="1"/>
  <c r="O147" i="1"/>
  <c r="P147" i="1"/>
  <c r="N148" i="1"/>
  <c r="O148" i="1" s="1"/>
  <c r="N149" i="1"/>
  <c r="O149" i="1" s="1"/>
  <c r="P149" i="1"/>
  <c r="Q149" i="1"/>
  <c r="N150" i="1"/>
  <c r="O150" i="1" s="1"/>
  <c r="P150" i="1"/>
  <c r="Q150" i="1"/>
  <c r="N151" i="1"/>
  <c r="P151" i="1" s="1"/>
  <c r="O151" i="1"/>
  <c r="Q151" i="1"/>
  <c r="N152" i="1"/>
  <c r="O152" i="1" s="1"/>
  <c r="N153" i="1"/>
  <c r="O153" i="1" s="1"/>
  <c r="N154" i="1"/>
  <c r="O154" i="1" s="1"/>
  <c r="P154" i="1"/>
  <c r="Q154" i="1"/>
  <c r="N155" i="1"/>
  <c r="P155" i="1" s="1"/>
  <c r="O15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Q2" i="1"/>
  <c r="N2" i="1"/>
  <c r="N157" i="1" s="1"/>
  <c r="Q117" i="1" l="1"/>
  <c r="P157" i="1"/>
  <c r="O157" i="1"/>
  <c r="Q85" i="1"/>
  <c r="Q71" i="1"/>
  <c r="P65" i="1"/>
  <c r="P13" i="1"/>
  <c r="P5" i="1"/>
  <c r="Q133" i="1"/>
  <c r="Q127" i="1"/>
  <c r="Q119" i="1"/>
  <c r="P116" i="1"/>
  <c r="Q106" i="1"/>
  <c r="Q102" i="1"/>
  <c r="P96" i="1"/>
  <c r="Q92" i="1"/>
  <c r="P85" i="1"/>
  <c r="O75" i="1"/>
  <c r="O71" i="1"/>
  <c r="O65" i="1"/>
  <c r="Q53" i="1"/>
  <c r="P32" i="1"/>
  <c r="Q23" i="1"/>
  <c r="O13" i="1"/>
  <c r="O5" i="1"/>
  <c r="Q49" i="1"/>
  <c r="O2" i="1"/>
  <c r="Q143" i="1"/>
  <c r="Q135" i="1"/>
  <c r="P132" i="1"/>
  <c r="P129" i="1"/>
  <c r="Q122" i="1"/>
  <c r="Q118" i="1"/>
  <c r="P115" i="1"/>
  <c r="P112" i="1"/>
  <c r="Q108" i="1"/>
  <c r="P101" i="1"/>
  <c r="O91" i="1"/>
  <c r="O87" i="1"/>
  <c r="P77" i="1"/>
  <c r="P74" i="1"/>
  <c r="Q55" i="1"/>
  <c r="P52" i="1"/>
  <c r="P49" i="1"/>
  <c r="Q37" i="1"/>
  <c r="Q26" i="1"/>
  <c r="Q3" i="1"/>
  <c r="Q129" i="1"/>
  <c r="Q115" i="1"/>
  <c r="P2" i="1"/>
  <c r="O139" i="1"/>
  <c r="O135" i="1"/>
  <c r="P125" i="1"/>
  <c r="P122" i="1"/>
  <c r="P108" i="1"/>
  <c r="Q97" i="1"/>
  <c r="Q94" i="1"/>
  <c r="Q83" i="1"/>
  <c r="Q69" i="1"/>
  <c r="O59" i="1"/>
  <c r="O55" i="1"/>
  <c r="Q44" i="1"/>
  <c r="Q33" i="1"/>
  <c r="P29" i="1"/>
  <c r="P26" i="1"/>
  <c r="P97" i="1"/>
  <c r="Q134" i="1"/>
  <c r="P128" i="1"/>
  <c r="P117" i="1"/>
  <c r="O107" i="1"/>
  <c r="O103" i="1"/>
  <c r="P93" i="1"/>
  <c r="P90" i="1"/>
  <c r="P76" i="1"/>
  <c r="Q54" i="1"/>
  <c r="P48" i="1"/>
  <c r="O17" i="1"/>
  <c r="Q46" i="1"/>
  <c r="P37" i="1"/>
  <c r="Q30" i="1"/>
  <c r="Q153" i="1"/>
  <c r="Q144" i="1"/>
  <c r="P142" i="1"/>
  <c r="Q137" i="1"/>
  <c r="Q128" i="1"/>
  <c r="P126" i="1"/>
  <c r="Q121" i="1"/>
  <c r="Q112" i="1"/>
  <c r="P110" i="1"/>
  <c r="Q105" i="1"/>
  <c r="Q96" i="1"/>
  <c r="P94" i="1"/>
  <c r="Q89" i="1"/>
  <c r="Q80" i="1"/>
  <c r="P78" i="1"/>
  <c r="Q73" i="1"/>
  <c r="Q64" i="1"/>
  <c r="P62" i="1"/>
  <c r="Q57" i="1"/>
  <c r="Q48" i="1"/>
  <c r="P46" i="1"/>
  <c r="Q41" i="1"/>
  <c r="Q32" i="1"/>
  <c r="P30" i="1"/>
  <c r="Q25" i="1"/>
  <c r="O18" i="1"/>
  <c r="P18" i="1"/>
  <c r="O10" i="1"/>
  <c r="P10" i="1"/>
  <c r="P7" i="1"/>
  <c r="P148" i="1"/>
  <c r="O8" i="1"/>
  <c r="P8" i="1"/>
  <c r="Q155" i="1"/>
  <c r="P153" i="1"/>
  <c r="Q146" i="1"/>
  <c r="Q139" i="1"/>
  <c r="P137" i="1"/>
  <c r="Q130" i="1"/>
  <c r="Q114" i="1"/>
  <c r="P105" i="1"/>
  <c r="Q91" i="1"/>
  <c r="Q75" i="1"/>
  <c r="P73" i="1"/>
  <c r="Q66" i="1"/>
  <c r="Q59" i="1"/>
  <c r="P57" i="1"/>
  <c r="Q50" i="1"/>
  <c r="Q43" i="1"/>
  <c r="P41" i="1"/>
  <c r="Q34" i="1"/>
  <c r="Q27" i="1"/>
  <c r="P25" i="1"/>
  <c r="Q17" i="1"/>
  <c r="Q9" i="1"/>
  <c r="O16" i="1"/>
  <c r="P16" i="1"/>
  <c r="Q123" i="1"/>
  <c r="P121" i="1"/>
  <c r="Q107" i="1"/>
  <c r="Q98" i="1"/>
  <c r="P89" i="1"/>
  <c r="Q82" i="1"/>
  <c r="Q148" i="1"/>
  <c r="P146" i="1"/>
  <c r="Q141" i="1"/>
  <c r="Q132" i="1"/>
  <c r="P130" i="1"/>
  <c r="Q125" i="1"/>
  <c r="Q116" i="1"/>
  <c r="P114" i="1"/>
  <c r="Q109" i="1"/>
  <c r="Q100" i="1"/>
  <c r="P98" i="1"/>
  <c r="Q93" i="1"/>
  <c r="Q84" i="1"/>
  <c r="P82" i="1"/>
  <c r="Q77" i="1"/>
  <c r="Q68" i="1"/>
  <c r="P66" i="1"/>
  <c r="Q61" i="1"/>
  <c r="Q52" i="1"/>
  <c r="P50" i="1"/>
  <c r="Q45" i="1"/>
  <c r="Q36" i="1"/>
  <c r="P34" i="1"/>
  <c r="Q29" i="1"/>
  <c r="O20" i="1"/>
  <c r="P20" i="1"/>
  <c r="O12" i="1"/>
  <c r="P12" i="1"/>
  <c r="O4" i="1"/>
  <c r="P4" i="1"/>
  <c r="Q63" i="1"/>
  <c r="Q47" i="1"/>
  <c r="Q31" i="1"/>
  <c r="Q19" i="1"/>
  <c r="Q11" i="1"/>
  <c r="P143" i="1"/>
  <c r="Q136" i="1"/>
  <c r="P134" i="1"/>
  <c r="P127" i="1"/>
  <c r="Q120" i="1"/>
  <c r="P118" i="1"/>
  <c r="P111" i="1"/>
  <c r="Q104" i="1"/>
  <c r="P102" i="1"/>
  <c r="P95" i="1"/>
  <c r="Q88" i="1"/>
  <c r="P86" i="1"/>
  <c r="P79" i="1"/>
  <c r="Q72" i="1"/>
  <c r="P70" i="1"/>
  <c r="P63" i="1"/>
  <c r="Q56" i="1"/>
  <c r="P54" i="1"/>
  <c r="P47" i="1"/>
  <c r="Q40" i="1"/>
  <c r="P38" i="1"/>
  <c r="P31" i="1"/>
  <c r="Q24" i="1"/>
  <c r="O22" i="1"/>
  <c r="P22" i="1"/>
  <c r="P19" i="1"/>
  <c r="O14" i="1"/>
  <c r="P14" i="1"/>
  <c r="P11" i="1"/>
  <c r="O6" i="1"/>
  <c r="P6" i="1"/>
  <c r="O3" i="1"/>
  <c r="Q152" i="1"/>
  <c r="P152" i="1"/>
  <c r="P136" i="1"/>
  <c r="P120" i="1"/>
  <c r="P104" i="1"/>
  <c r="P88" i="1"/>
  <c r="P72" i="1"/>
  <c r="P56" i="1"/>
  <c r="P40" i="1"/>
  <c r="P24" i="1"/>
  <c r="Q16" i="1"/>
  <c r="Q8" i="1"/>
  <c r="Q157" i="1" s="1"/>
  <c r="K2" i="1"/>
  <c r="K157" i="1" s="1"/>
  <c r="B155" i="1" l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<sst xmlns="http://schemas.openxmlformats.org/spreadsheetml/2006/main" count="633" uniqueCount="241">
  <si>
    <t>Tekjur</t>
  </si>
  <si>
    <t>Laun og launtengd gjöld</t>
  </si>
  <si>
    <t>Svnr</t>
  </si>
  <si>
    <t>Sveitarfélag</t>
  </si>
  <si>
    <t>Skóli</t>
  </si>
  <si>
    <t>0000 Reykjavíkurborg</t>
  </si>
  <si>
    <t>Austurbæjarskóli</t>
  </si>
  <si>
    <t>1-10</t>
  </si>
  <si>
    <t>Álftamýrarskóli</t>
  </si>
  <si>
    <t>Árbæjarskóli</t>
  </si>
  <si>
    <t>Ártúnsskóli</t>
  </si>
  <si>
    <t>1-7</t>
  </si>
  <si>
    <t>Breiðagerðisskóli</t>
  </si>
  <si>
    <t>Breiðholtsskóli</t>
  </si>
  <si>
    <t>Dalskóli</t>
  </si>
  <si>
    <t>Fellaskóli, Rvík</t>
  </si>
  <si>
    <t>Foldaskóli</t>
  </si>
  <si>
    <t>Fossvogsskóli</t>
  </si>
  <si>
    <t>Grandaskóli</t>
  </si>
  <si>
    <t>Hagaskóli</t>
  </si>
  <si>
    <t>8-10</t>
  </si>
  <si>
    <t>Hamraskóli</t>
  </si>
  <si>
    <t>Háteigsskóli</t>
  </si>
  <si>
    <t>Hlíðaskóli</t>
  </si>
  <si>
    <t>Hólabrekkuskóli</t>
  </si>
  <si>
    <t>Húsaskóli</t>
  </si>
  <si>
    <t>Hvassaleitisskóli</t>
  </si>
  <si>
    <t xml:space="preserve">Ingunnarskóli </t>
  </si>
  <si>
    <t>Klébergsskóli</t>
  </si>
  <si>
    <t>Langholtsskóli</t>
  </si>
  <si>
    <t>Laugalækjarskóli</t>
  </si>
  <si>
    <t>7-10</t>
  </si>
  <si>
    <t>Laugarnesskóli</t>
  </si>
  <si>
    <t>1-6</t>
  </si>
  <si>
    <t>Melaskóli</t>
  </si>
  <si>
    <t>Norðlingaskóli</t>
  </si>
  <si>
    <t>Réttarholtsskóli</t>
  </si>
  <si>
    <t>Rimaskóli</t>
  </si>
  <si>
    <t>Selásskóli</t>
  </si>
  <si>
    <t>Seljaskóli</t>
  </si>
  <si>
    <t>Sæmundarskóli</t>
  </si>
  <si>
    <t>Vesturbæjarskóli</t>
  </si>
  <si>
    <t>Vogaskóli</t>
  </si>
  <si>
    <t>Ölduselsskóli</t>
  </si>
  <si>
    <t>1000 Kópavogsbær</t>
  </si>
  <si>
    <t>Álfhólsskóli</t>
  </si>
  <si>
    <t>Hörðuvallaskóli</t>
  </si>
  <si>
    <t>Kársnesskóli</t>
  </si>
  <si>
    <t>Kópavogsskóli</t>
  </si>
  <si>
    <t>Lindaskóli</t>
  </si>
  <si>
    <t>Salaskóli</t>
  </si>
  <si>
    <t>Smáraskóli</t>
  </si>
  <si>
    <t>Snælandsskóli</t>
  </si>
  <si>
    <t>Vatnsendaskóli</t>
  </si>
  <si>
    <t>1100 Seltjarnarnesbær</t>
  </si>
  <si>
    <t>Grunnskóli Seltjarnarness</t>
  </si>
  <si>
    <t>1300 Garðabær</t>
  </si>
  <si>
    <t>Álftanesskóli</t>
  </si>
  <si>
    <t>Flataskóli</t>
  </si>
  <si>
    <t>Garðaskóli</t>
  </si>
  <si>
    <t>Hofsstaðaskóli</t>
  </si>
  <si>
    <t>Sjálandsskóli</t>
  </si>
  <si>
    <t>Urriðaholtsskóli</t>
  </si>
  <si>
    <t>1400 Hafnarfjarðarkaupstaður</t>
  </si>
  <si>
    <t>Áslandsskóli</t>
  </si>
  <si>
    <t>Engidalsskóli</t>
  </si>
  <si>
    <t>Hraunvallaskóli</t>
  </si>
  <si>
    <t>Hvaleyrarskóli</t>
  </si>
  <si>
    <t>Lækjarskóli</t>
  </si>
  <si>
    <t>Setbergsskóli</t>
  </si>
  <si>
    <t>Skarðshlíðarskóli</t>
  </si>
  <si>
    <t>1-9</t>
  </si>
  <si>
    <t>Víðistaðaskóli</t>
  </si>
  <si>
    <t>Öldutúnsskóli</t>
  </si>
  <si>
    <t>1604 Mosfellsbær</t>
  </si>
  <si>
    <t>Helgafellsskóli</t>
  </si>
  <si>
    <t>Krikaskóli</t>
  </si>
  <si>
    <t>1-4</t>
  </si>
  <si>
    <t>Kvíslarskóli</t>
  </si>
  <si>
    <t>Lágafellsskóli</t>
  </si>
  <si>
    <t>Varmárskóli</t>
  </si>
  <si>
    <t>2000 Reykjanesbær</t>
  </si>
  <si>
    <t>Akurskóli</t>
  </si>
  <si>
    <t>Heiðarskóli Rnes</t>
  </si>
  <si>
    <t>Holtaskóli</t>
  </si>
  <si>
    <t>Myllubakkaskóli</t>
  </si>
  <si>
    <t>Njarðvíkurskóli</t>
  </si>
  <si>
    <t>Stapaskóli</t>
  </si>
  <si>
    <t>2506 Sveitarfélagið Vogar</t>
  </si>
  <si>
    <t>Stóru-Vogaskóli</t>
  </si>
  <si>
    <t>2510 Suðurnesjabær</t>
  </si>
  <si>
    <t>Gerðaskóli</t>
  </si>
  <si>
    <t>Sandgerðisskóli</t>
  </si>
  <si>
    <t>3000 Akraneskaupstaður</t>
  </si>
  <si>
    <t>Brekkubæjarskóli</t>
  </si>
  <si>
    <t>Grundaskóli</t>
  </si>
  <si>
    <t>3511 Hvalfjarðarsveit</t>
  </si>
  <si>
    <t>Heiðarskóli</t>
  </si>
  <si>
    <t>3609 Borgarbyggð</t>
  </si>
  <si>
    <t>Grunnskóli Borgarfjarðarsveitar</t>
  </si>
  <si>
    <t>Grunnskólinn í Borgarnesi</t>
  </si>
  <si>
    <t>3709 Grundarfjarðarbær</t>
  </si>
  <si>
    <t>Grunnskóli Grundarfjarðar</t>
  </si>
  <si>
    <t>3714 Snæfellsbær</t>
  </si>
  <si>
    <t>Grunnskóli Snæfellsbæjar</t>
  </si>
  <si>
    <t>3716 Sveitarfélagið Stykkishólmur</t>
  </si>
  <si>
    <t>Grunnskólinn í Stykkishólmi</t>
  </si>
  <si>
    <t>3811 Dalabyggð</t>
  </si>
  <si>
    <t>Auðarskóli</t>
  </si>
  <si>
    <t>4100 Bolungarvíkurkaupstaður</t>
  </si>
  <si>
    <t>Grunnskóli Bolungarvíkur</t>
  </si>
  <si>
    <t>4200 Ísafjarðarbær</t>
  </si>
  <si>
    <t>Grunnskóli Önundarfjarðar</t>
  </si>
  <si>
    <t>Grunnskólinn á Ísafirði</t>
  </si>
  <si>
    <t>Grunnskólinn á Suðureyri</t>
  </si>
  <si>
    <t>Grunnskólinn Þingeyri</t>
  </si>
  <si>
    <t>4502 Reykhólahreppur</t>
  </si>
  <si>
    <t>Reykhólaskóli</t>
  </si>
  <si>
    <t>4604 Vesturbyggð</t>
  </si>
  <si>
    <t>Bíldudalsskóli</t>
  </si>
  <si>
    <t>Patreksskóli</t>
  </si>
  <si>
    <t>Tálknafjarðarskóli</t>
  </si>
  <si>
    <t>4803 Súðavíkurhreppur</t>
  </si>
  <si>
    <t>Súðavíkurskóli</t>
  </si>
  <si>
    <t>4902 Kaldrananeshreppur</t>
  </si>
  <si>
    <t>Grunnskólinn á Drangsnesi</t>
  </si>
  <si>
    <t>4911 Strandabyggð</t>
  </si>
  <si>
    <t>Grunnskólinn Hólmavík</t>
  </si>
  <si>
    <t>5508 Húnaþing vestra</t>
  </si>
  <si>
    <t>5609 Sveitarfélagið Skagaströnd</t>
  </si>
  <si>
    <t>Höfðaskóli</t>
  </si>
  <si>
    <t>5613 Húnabyggð</t>
  </si>
  <si>
    <t>Húnaskóli</t>
  </si>
  <si>
    <t>5716 Skagafjörður</t>
  </si>
  <si>
    <t>6000 Akureyrarbær</t>
  </si>
  <si>
    <t>Brekkuskóli</t>
  </si>
  <si>
    <t>Giljaskóli</t>
  </si>
  <si>
    <t>Glerárskóli</t>
  </si>
  <si>
    <t>Hríseyjarskóli</t>
  </si>
  <si>
    <t>Lundarskóli</t>
  </si>
  <si>
    <t>Oddeyrarskóli</t>
  </si>
  <si>
    <t>Síðuskóli</t>
  </si>
  <si>
    <t>6100 Norðurþing</t>
  </si>
  <si>
    <t>Borgarhólsskóli</t>
  </si>
  <si>
    <t>Grunnskóli Raufarhafnar</t>
  </si>
  <si>
    <t>Öxarfjarðarskóli</t>
  </si>
  <si>
    <t>6250 Fjallabyggð</t>
  </si>
  <si>
    <t>Grunnskóli Fjallabyggðar</t>
  </si>
  <si>
    <t>6400 Dalvíkurbyggð</t>
  </si>
  <si>
    <t>Árskógarskóli</t>
  </si>
  <si>
    <t>6513 Eyjafjarðarsveit</t>
  </si>
  <si>
    <t>Hrafnagilsskóli</t>
  </si>
  <si>
    <t>6515 Hörgársveit</t>
  </si>
  <si>
    <t>Þelamerkurskóli</t>
  </si>
  <si>
    <t>6601 Svalbarðsstrandarhreppur</t>
  </si>
  <si>
    <t>Valsárskóli</t>
  </si>
  <si>
    <t>6602 Grýtubakkahreppur</t>
  </si>
  <si>
    <t>Grenivíkurskóli</t>
  </si>
  <si>
    <t>6613 Þingeyjarsveit</t>
  </si>
  <si>
    <t>Reykjahlíðarskóli</t>
  </si>
  <si>
    <t>6710 Langanesbyggð</t>
  </si>
  <si>
    <t>Grunnskólinn á Þórshöfn</t>
  </si>
  <si>
    <t>7300 Fjarðabyggð</t>
  </si>
  <si>
    <t>Grunnskóli Fáskrúðsfjarðar</t>
  </si>
  <si>
    <t>Grunnskóli Reyðarfjarðar</t>
  </si>
  <si>
    <t>Nesskóli</t>
  </si>
  <si>
    <t>7400 Múlaþing</t>
  </si>
  <si>
    <t>Brúarásskóli</t>
  </si>
  <si>
    <t>Djúpavogsskóli</t>
  </si>
  <si>
    <t xml:space="preserve">Seyðisfjarðarskóli  </t>
  </si>
  <si>
    <t>7502 Vopnafjarðarhreppur</t>
  </si>
  <si>
    <t>Vopnafjarðarskóli</t>
  </si>
  <si>
    <t>8000 Vestmannaeyjabær</t>
  </si>
  <si>
    <t>Grunnskóli Vestmannaeyja</t>
  </si>
  <si>
    <t>8200 Sveitarfélagið Árborg</t>
  </si>
  <si>
    <t>Barnaskólinn á Eb. og Stk.</t>
  </si>
  <si>
    <t>Stekkjaskóli</t>
  </si>
  <si>
    <t>Sunnulækjarskóli</t>
  </si>
  <si>
    <t>Vallaskóli</t>
  </si>
  <si>
    <t>8401 Sveitarfélagið Hornafjörður</t>
  </si>
  <si>
    <t>Grunnskóli Hornafjarðar</t>
  </si>
  <si>
    <t>Grunnskólinn í Hofgarði</t>
  </si>
  <si>
    <t>8508 Mýrdalshreppur</t>
  </si>
  <si>
    <t>8613 Rangárþing eystra</t>
  </si>
  <si>
    <t>Hvolsskóli</t>
  </si>
  <si>
    <t>8614 Rangárþing ytra</t>
  </si>
  <si>
    <t>Grunnskólinn á Hellu</t>
  </si>
  <si>
    <t>8710 Hrunamannahreppur</t>
  </si>
  <si>
    <t>Flúðaskóli</t>
  </si>
  <si>
    <t>8716 Hveragerðisbær</t>
  </si>
  <si>
    <t>Grunnskólinn í Hveragerði</t>
  </si>
  <si>
    <t>8717 Sveitarfélagið Ölfus</t>
  </si>
  <si>
    <t>Grunnskólinn í Þorlákshöfn</t>
  </si>
  <si>
    <t>8719 Grímsnes- og Grafningshreppur</t>
  </si>
  <si>
    <t>Kerhólsskóli</t>
  </si>
  <si>
    <t>8720 Skeiða- og Gnúpverjahreppur</t>
  </si>
  <si>
    <t>Þjórsárskóli</t>
  </si>
  <si>
    <t>1-8</t>
  </si>
  <si>
    <t>8721 Bláskógabyggð</t>
  </si>
  <si>
    <t>Reykholtsskóli</t>
  </si>
  <si>
    <t>8722 Flóahreppur</t>
  </si>
  <si>
    <t>Flóaskóli</t>
  </si>
  <si>
    <t>Annar kostnaður samtals</t>
  </si>
  <si>
    <t>Annar kostnaður án innri leigu og skólaakstur</t>
  </si>
  <si>
    <t>Innri húsaleiga (Eignasjóður)</t>
  </si>
  <si>
    <t>Skólaakstur</t>
  </si>
  <si>
    <t>Kostnaður brúttó</t>
  </si>
  <si>
    <t>Kostnaður brúttó á nemenda</t>
  </si>
  <si>
    <t>Kostnaður brúttó á nemenda (án innri leigu og skólaakstur)</t>
  </si>
  <si>
    <t>Kostnaður nettó</t>
  </si>
  <si>
    <t>Borgarskóli/Engjaskóli</t>
  </si>
  <si>
    <t>Víkurskóli</t>
  </si>
  <si>
    <t>Háaleitisskóli</t>
  </si>
  <si>
    <t>Grunnskóli Hunaþing vestra</t>
  </si>
  <si>
    <t>Árskóli</t>
  </si>
  <si>
    <t>Grunnskólinn austan vatna</t>
  </si>
  <si>
    <t>Varmahlíðaskóli</t>
  </si>
  <si>
    <t>Naustaskóli</t>
  </si>
  <si>
    <t>Grunnskóli Dalvíkurbyggðar</t>
  </si>
  <si>
    <t>Stórutjarnarskóli</t>
  </si>
  <si>
    <t>Þingeyjaskóli</t>
  </si>
  <si>
    <t>Grunnskóli Eskifjarðar</t>
  </si>
  <si>
    <t>Grunnskólinn á Stöðvarfirði</t>
  </si>
  <si>
    <t>Fellaskóli, Múlaþ.</t>
  </si>
  <si>
    <t>Grunnsk. Egilsst. og Eiðum</t>
  </si>
  <si>
    <t>Grunnskóli Mýrdalshrepps</t>
  </si>
  <si>
    <t>Laugalandsskóli</t>
  </si>
  <si>
    <t>Bláskógaskóli á Laugarvatni</t>
  </si>
  <si>
    <t>Ár</t>
  </si>
  <si>
    <t>Bekkjardeild</t>
  </si>
  <si>
    <t>Nemendur</t>
  </si>
  <si>
    <t>Stærð skóla</t>
  </si>
  <si>
    <t>301 - 400</t>
  </si>
  <si>
    <t>401 - 500</t>
  </si>
  <si>
    <t>601 &gt;</t>
  </si>
  <si>
    <t>101 - 200</t>
  </si>
  <si>
    <t>501 - 600</t>
  </si>
  <si>
    <t>201 - 300</t>
  </si>
  <si>
    <t>51 - 100</t>
  </si>
  <si>
    <t>0 - 20</t>
  </si>
  <si>
    <t>21 - 50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</si>
</sst>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3" fontId="0" fillId="0" borderId="0" xfId="0" applyNumberForma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4D3-D60D-4B83-A2D2-4C9380F0FB46}">
  <dimension ref="A1:BC15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 x14ac:dyDescent="0.35"/>
  <cols>
    <col min="2" max="2" width="6.7265625" customWidth="1"/>
    <col min="3" max="3" width="21.7265625" customWidth="1"/>
    <col min="4" max="4" width="20.90625" customWidth="1"/>
    <col min="5" max="7" width="12.1796875" customWidth="1"/>
    <col min="8" max="17" width="15" customWidth="1"/>
  </cols>
  <sheetData>
    <row r="1" spans="1:17" ht="57.5" customHeight="1" x14ac:dyDescent="0.35">
      <c r="A1" s="3" t="s">
        <v>228</v>
      </c>
      <c r="B1" s="3" t="s">
        <v>2</v>
      </c>
      <c r="C1" s="3" t="s">
        <v>3</v>
      </c>
      <c r="D1" s="3" t="s">
        <v>4</v>
      </c>
      <c r="E1" s="5" t="s">
        <v>229</v>
      </c>
      <c r="F1" s="3" t="s">
        <v>230</v>
      </c>
      <c r="G1" s="3" t="s">
        <v>231</v>
      </c>
      <c r="H1" s="3" t="s">
        <v>0</v>
      </c>
      <c r="I1" s="3" t="s">
        <v>1</v>
      </c>
      <c r="J1" s="3" t="s">
        <v>202</v>
      </c>
      <c r="K1" s="3" t="s">
        <v>203</v>
      </c>
      <c r="L1" s="3" t="s">
        <v>204</v>
      </c>
      <c r="M1" s="3" t="s">
        <v>205</v>
      </c>
      <c r="N1" s="3" t="s">
        <v>206</v>
      </c>
      <c r="O1" s="4" t="s">
        <v>207</v>
      </c>
      <c r="P1" s="4" t="s">
        <v>208</v>
      </c>
      <c r="Q1" s="3" t="s">
        <v>209</v>
      </c>
    </row>
    <row r="2" spans="1:17" x14ac:dyDescent="0.35">
      <c r="A2">
        <v>2024</v>
      </c>
      <c r="B2" t="str">
        <f t="shared" ref="B2:B62" si="0">LEFT(C2,4)</f>
        <v>0000</v>
      </c>
      <c r="C2" t="s">
        <v>5</v>
      </c>
      <c r="D2" t="s">
        <v>6</v>
      </c>
      <c r="E2" s="1" t="s">
        <v>7</v>
      </c>
      <c r="F2">
        <v>342</v>
      </c>
      <c r="G2" t="s">
        <v>232</v>
      </c>
      <c r="H2" s="2">
        <v>-35286612</v>
      </c>
      <c r="I2" s="2">
        <v>749024421</v>
      </c>
      <c r="J2" s="2">
        <v>356371111</v>
      </c>
      <c r="K2" s="2">
        <f>J2-L2-M2</f>
        <v>94023645</v>
      </c>
      <c r="L2" s="2">
        <v>262347466</v>
      </c>
      <c r="M2" s="2"/>
      <c r="N2" s="2">
        <f>I2+J2</f>
        <v>1105395532</v>
      </c>
      <c r="O2" s="2">
        <f>N2/F2</f>
        <v>3232150.678362573</v>
      </c>
      <c r="P2" s="2">
        <f>(N2-L2-M2)/F2</f>
        <v>2465052.8245614036</v>
      </c>
      <c r="Q2" s="2">
        <f>N2+H2</f>
        <v>1070108920</v>
      </c>
    </row>
    <row r="3" spans="1:17" x14ac:dyDescent="0.35">
      <c r="A3">
        <v>2024</v>
      </c>
      <c r="B3" t="str">
        <f t="shared" si="0"/>
        <v>0000</v>
      </c>
      <c r="C3" t="s">
        <v>5</v>
      </c>
      <c r="D3" t="s">
        <v>8</v>
      </c>
      <c r="E3" s="1" t="s">
        <v>7</v>
      </c>
      <c r="F3">
        <v>415</v>
      </c>
      <c r="G3" t="s">
        <v>233</v>
      </c>
      <c r="H3" s="2">
        <v>-79506957</v>
      </c>
      <c r="I3" s="2">
        <v>734257961</v>
      </c>
      <c r="J3" s="2">
        <v>334564024</v>
      </c>
      <c r="K3" s="2">
        <f t="shared" ref="K3:K66" si="1">J3-L3-M3</f>
        <v>132378605</v>
      </c>
      <c r="L3" s="2">
        <v>202185419</v>
      </c>
      <c r="M3" s="2"/>
      <c r="N3" s="2">
        <f t="shared" ref="N3:N66" si="2">I3+J3</f>
        <v>1068821985</v>
      </c>
      <c r="O3" s="2">
        <f t="shared" ref="O3:O66" si="3">N3/F3</f>
        <v>2575474.6626506024</v>
      </c>
      <c r="P3" s="2">
        <f t="shared" ref="P3:P66" si="4">(N3-L3-M3)/F3</f>
        <v>2088280.881927711</v>
      </c>
      <c r="Q3" s="2">
        <f t="shared" ref="Q3:Q66" si="5">N3+H3</f>
        <v>989315028</v>
      </c>
    </row>
    <row r="4" spans="1:17" x14ac:dyDescent="0.35">
      <c r="A4">
        <v>2024</v>
      </c>
      <c r="B4" t="str">
        <f t="shared" si="0"/>
        <v>0000</v>
      </c>
      <c r="C4" t="s">
        <v>5</v>
      </c>
      <c r="D4" t="s">
        <v>9</v>
      </c>
      <c r="E4" s="1" t="s">
        <v>7</v>
      </c>
      <c r="F4">
        <v>736</v>
      </c>
      <c r="G4" t="s">
        <v>234</v>
      </c>
      <c r="H4" s="2">
        <v>-50303096</v>
      </c>
      <c r="I4" s="2">
        <v>1067211406</v>
      </c>
      <c r="J4" s="2">
        <v>493493412</v>
      </c>
      <c r="K4" s="2">
        <f t="shared" si="1"/>
        <v>174190033</v>
      </c>
      <c r="L4" s="2">
        <v>319303379</v>
      </c>
      <c r="M4" s="2"/>
      <c r="N4" s="2">
        <f t="shared" si="2"/>
        <v>1560704818</v>
      </c>
      <c r="O4" s="2">
        <f t="shared" si="3"/>
        <v>2120522.850543478</v>
      </c>
      <c r="P4" s="2">
        <f t="shared" si="4"/>
        <v>1686686.737771739</v>
      </c>
      <c r="Q4" s="2">
        <f t="shared" si="5"/>
        <v>1510401722</v>
      </c>
    </row>
    <row r="5" spans="1:17" x14ac:dyDescent="0.35">
      <c r="A5">
        <v>2024</v>
      </c>
      <c r="B5" t="str">
        <f t="shared" si="0"/>
        <v>0000</v>
      </c>
      <c r="C5" t="s">
        <v>5</v>
      </c>
      <c r="D5" t="s">
        <v>10</v>
      </c>
      <c r="E5" s="1" t="s">
        <v>11</v>
      </c>
      <c r="F5">
        <v>154</v>
      </c>
      <c r="G5" t="s">
        <v>235</v>
      </c>
      <c r="H5" s="2">
        <v>-10370523</v>
      </c>
      <c r="I5" s="2">
        <v>211927348</v>
      </c>
      <c r="J5" s="2">
        <v>110880971</v>
      </c>
      <c r="K5" s="2">
        <f t="shared" si="1"/>
        <v>41451293</v>
      </c>
      <c r="L5" s="2">
        <v>69429678</v>
      </c>
      <c r="M5" s="2"/>
      <c r="N5" s="2">
        <f t="shared" si="2"/>
        <v>322808319</v>
      </c>
      <c r="O5" s="2">
        <f t="shared" si="3"/>
        <v>2096157.9155844157</v>
      </c>
      <c r="P5" s="2">
        <f t="shared" si="4"/>
        <v>1645315.8506493506</v>
      </c>
      <c r="Q5" s="2">
        <f t="shared" si="5"/>
        <v>312437796</v>
      </c>
    </row>
    <row r="6" spans="1:17" x14ac:dyDescent="0.35">
      <c r="A6">
        <v>2024</v>
      </c>
      <c r="B6" t="str">
        <f t="shared" si="0"/>
        <v>0000</v>
      </c>
      <c r="C6" t="s">
        <v>5</v>
      </c>
      <c r="D6" t="s">
        <v>210</v>
      </c>
      <c r="E6" s="1" t="s">
        <v>11</v>
      </c>
      <c r="F6">
        <v>432</v>
      </c>
      <c r="G6" t="s">
        <v>233</v>
      </c>
      <c r="H6" s="2">
        <v>-38237971</v>
      </c>
      <c r="I6" s="2">
        <v>915019298</v>
      </c>
      <c r="J6" s="2">
        <v>526151220</v>
      </c>
      <c r="K6" s="2">
        <f t="shared" si="1"/>
        <v>158382293</v>
      </c>
      <c r="L6" s="2">
        <v>367768927</v>
      </c>
      <c r="M6" s="2"/>
      <c r="N6" s="2">
        <f t="shared" si="2"/>
        <v>1441170518</v>
      </c>
      <c r="O6" s="2">
        <f t="shared" si="3"/>
        <v>3336042.8657407407</v>
      </c>
      <c r="P6" s="2">
        <f t="shared" si="4"/>
        <v>2484725.9050925928</v>
      </c>
      <c r="Q6" s="2">
        <f t="shared" si="5"/>
        <v>1402932547</v>
      </c>
    </row>
    <row r="7" spans="1:17" x14ac:dyDescent="0.35">
      <c r="A7">
        <v>2024</v>
      </c>
      <c r="B7" t="str">
        <f t="shared" si="0"/>
        <v>0000</v>
      </c>
      <c r="C7" t="s">
        <v>5</v>
      </c>
      <c r="D7" t="s">
        <v>12</v>
      </c>
      <c r="E7" s="1" t="s">
        <v>11</v>
      </c>
      <c r="F7">
        <v>371</v>
      </c>
      <c r="G7" t="s">
        <v>232</v>
      </c>
      <c r="H7" s="2">
        <v>-35074834</v>
      </c>
      <c r="I7" s="2">
        <v>625718173</v>
      </c>
      <c r="J7" s="2">
        <v>328958959</v>
      </c>
      <c r="K7" s="2">
        <f t="shared" si="1"/>
        <v>95413648</v>
      </c>
      <c r="L7" s="2">
        <v>233545311</v>
      </c>
      <c r="M7" s="2"/>
      <c r="N7" s="2">
        <f t="shared" si="2"/>
        <v>954677132</v>
      </c>
      <c r="O7" s="2">
        <f t="shared" si="3"/>
        <v>2573253.7250673855</v>
      </c>
      <c r="P7" s="2">
        <f t="shared" si="4"/>
        <v>1943751.5390835579</v>
      </c>
      <c r="Q7" s="2">
        <f t="shared" si="5"/>
        <v>919602298</v>
      </c>
    </row>
    <row r="8" spans="1:17" x14ac:dyDescent="0.35">
      <c r="A8">
        <v>2024</v>
      </c>
      <c r="B8" t="str">
        <f t="shared" si="0"/>
        <v>0000</v>
      </c>
      <c r="C8" t="s">
        <v>5</v>
      </c>
      <c r="D8" t="s">
        <v>13</v>
      </c>
      <c r="E8" s="1" t="s">
        <v>7</v>
      </c>
      <c r="F8">
        <v>413</v>
      </c>
      <c r="G8" t="s">
        <v>233</v>
      </c>
      <c r="H8" s="2">
        <v>-27876731</v>
      </c>
      <c r="I8" s="2">
        <v>844951181</v>
      </c>
      <c r="J8" s="2">
        <v>399133874</v>
      </c>
      <c r="K8" s="2">
        <f t="shared" si="1"/>
        <v>120958060</v>
      </c>
      <c r="L8" s="2">
        <v>278175814</v>
      </c>
      <c r="M8" s="2"/>
      <c r="N8" s="2">
        <f t="shared" si="2"/>
        <v>1244085055</v>
      </c>
      <c r="O8" s="2">
        <f t="shared" si="3"/>
        <v>3012312.4818401937</v>
      </c>
      <c r="P8" s="2">
        <f t="shared" si="4"/>
        <v>2338763.2953995159</v>
      </c>
      <c r="Q8" s="2">
        <f t="shared" si="5"/>
        <v>1216208324</v>
      </c>
    </row>
    <row r="9" spans="1:17" x14ac:dyDescent="0.35">
      <c r="A9">
        <v>2024</v>
      </c>
      <c r="B9" t="str">
        <f t="shared" si="0"/>
        <v>0000</v>
      </c>
      <c r="C9" t="s">
        <v>5</v>
      </c>
      <c r="D9" t="s">
        <v>14</v>
      </c>
      <c r="E9" s="1" t="s">
        <v>7</v>
      </c>
      <c r="F9">
        <v>504</v>
      </c>
      <c r="G9" t="s">
        <v>236</v>
      </c>
      <c r="H9" s="2">
        <v>-20342449</v>
      </c>
      <c r="I9" s="2">
        <v>543510783</v>
      </c>
      <c r="J9" s="2">
        <v>568945671</v>
      </c>
      <c r="K9" s="2">
        <f t="shared" si="1"/>
        <v>123152793</v>
      </c>
      <c r="L9" s="2">
        <v>445792878</v>
      </c>
      <c r="M9" s="2"/>
      <c r="N9" s="2">
        <f t="shared" si="2"/>
        <v>1112456454</v>
      </c>
      <c r="O9" s="2">
        <f t="shared" si="3"/>
        <v>2207254.8690476189</v>
      </c>
      <c r="P9" s="2">
        <f t="shared" si="4"/>
        <v>1322745.1904761905</v>
      </c>
      <c r="Q9" s="2">
        <f t="shared" si="5"/>
        <v>1092114005</v>
      </c>
    </row>
    <row r="10" spans="1:17" x14ac:dyDescent="0.35">
      <c r="A10">
        <v>2024</v>
      </c>
      <c r="B10" t="str">
        <f t="shared" si="0"/>
        <v>0000</v>
      </c>
      <c r="C10" t="s">
        <v>5</v>
      </c>
      <c r="D10" t="s">
        <v>15</v>
      </c>
      <c r="E10" s="1" t="s">
        <v>7</v>
      </c>
      <c r="F10">
        <v>358</v>
      </c>
      <c r="G10" t="s">
        <v>232</v>
      </c>
      <c r="H10" s="2">
        <v>-39870503</v>
      </c>
      <c r="I10" s="2">
        <v>911578081</v>
      </c>
      <c r="J10" s="2">
        <v>377698385</v>
      </c>
      <c r="K10" s="2">
        <f t="shared" si="1"/>
        <v>120429426</v>
      </c>
      <c r="L10" s="2">
        <v>257268959</v>
      </c>
      <c r="M10" s="2"/>
      <c r="N10" s="2">
        <f t="shared" si="2"/>
        <v>1289276466</v>
      </c>
      <c r="O10" s="2">
        <f t="shared" si="3"/>
        <v>3601330.910614525</v>
      </c>
      <c r="P10" s="2">
        <f t="shared" si="4"/>
        <v>2882702.533519553</v>
      </c>
      <c r="Q10" s="2">
        <f t="shared" si="5"/>
        <v>1249405963</v>
      </c>
    </row>
    <row r="11" spans="1:17" x14ac:dyDescent="0.35">
      <c r="A11">
        <v>2024</v>
      </c>
      <c r="B11" t="str">
        <f t="shared" si="0"/>
        <v>0000</v>
      </c>
      <c r="C11" t="s">
        <v>5</v>
      </c>
      <c r="D11" t="s">
        <v>16</v>
      </c>
      <c r="E11" s="1" t="s">
        <v>7</v>
      </c>
      <c r="F11">
        <v>463</v>
      </c>
      <c r="G11" t="s">
        <v>233</v>
      </c>
      <c r="H11" s="2">
        <v>-32771551</v>
      </c>
      <c r="I11" s="2">
        <v>905844179</v>
      </c>
      <c r="J11" s="2">
        <v>397738243</v>
      </c>
      <c r="K11" s="2">
        <f t="shared" si="1"/>
        <v>125972552</v>
      </c>
      <c r="L11" s="2">
        <v>271765691</v>
      </c>
      <c r="M11" s="2"/>
      <c r="N11" s="2">
        <f t="shared" si="2"/>
        <v>1303582422</v>
      </c>
      <c r="O11" s="2">
        <f t="shared" si="3"/>
        <v>2815512.79049676</v>
      </c>
      <c r="P11" s="2">
        <f t="shared" si="4"/>
        <v>2228545.8552915766</v>
      </c>
      <c r="Q11" s="2">
        <f t="shared" si="5"/>
        <v>1270810871</v>
      </c>
    </row>
    <row r="12" spans="1:17" x14ac:dyDescent="0.35">
      <c r="A12">
        <v>2024</v>
      </c>
      <c r="B12" t="str">
        <f t="shared" si="0"/>
        <v>0000</v>
      </c>
      <c r="C12" t="s">
        <v>5</v>
      </c>
      <c r="D12" t="s">
        <v>17</v>
      </c>
      <c r="E12" s="1" t="s">
        <v>11</v>
      </c>
      <c r="F12">
        <v>348</v>
      </c>
      <c r="G12" t="s">
        <v>232</v>
      </c>
      <c r="H12" s="2">
        <v>-19922796</v>
      </c>
      <c r="I12" s="2">
        <v>583948400</v>
      </c>
      <c r="J12" s="2">
        <v>340097086</v>
      </c>
      <c r="K12" s="2">
        <f t="shared" si="1"/>
        <v>124743232</v>
      </c>
      <c r="L12" s="2">
        <v>215353854</v>
      </c>
      <c r="M12" s="2"/>
      <c r="N12" s="2">
        <f t="shared" si="2"/>
        <v>924045486</v>
      </c>
      <c r="O12" s="2">
        <f t="shared" si="3"/>
        <v>2655303.1206896552</v>
      </c>
      <c r="P12" s="2">
        <f t="shared" si="4"/>
        <v>2036470.2068965517</v>
      </c>
      <c r="Q12" s="2">
        <f t="shared" si="5"/>
        <v>904122690</v>
      </c>
    </row>
    <row r="13" spans="1:17" x14ac:dyDescent="0.35">
      <c r="A13">
        <v>2024</v>
      </c>
      <c r="B13" t="str">
        <f t="shared" si="0"/>
        <v>0000</v>
      </c>
      <c r="C13" t="s">
        <v>5</v>
      </c>
      <c r="D13" t="s">
        <v>18</v>
      </c>
      <c r="E13" s="1" t="s">
        <v>11</v>
      </c>
      <c r="F13">
        <v>316</v>
      </c>
      <c r="G13" t="s">
        <v>232</v>
      </c>
      <c r="H13" s="2">
        <v>-23520241</v>
      </c>
      <c r="I13" s="2">
        <v>578572289</v>
      </c>
      <c r="J13" s="2">
        <v>275202063</v>
      </c>
      <c r="K13" s="2">
        <f t="shared" si="1"/>
        <v>92288606</v>
      </c>
      <c r="L13" s="2">
        <v>182913457</v>
      </c>
      <c r="M13" s="2"/>
      <c r="N13" s="2">
        <f t="shared" si="2"/>
        <v>853774352</v>
      </c>
      <c r="O13" s="2">
        <f t="shared" si="3"/>
        <v>2701817.5696202531</v>
      </c>
      <c r="P13" s="2">
        <f t="shared" si="4"/>
        <v>2122977.515822785</v>
      </c>
      <c r="Q13" s="2">
        <f t="shared" si="5"/>
        <v>830254111</v>
      </c>
    </row>
    <row r="14" spans="1:17" x14ac:dyDescent="0.35">
      <c r="A14">
        <v>2024</v>
      </c>
      <c r="B14" t="str">
        <f t="shared" si="0"/>
        <v>0000</v>
      </c>
      <c r="C14" t="s">
        <v>5</v>
      </c>
      <c r="D14" t="s">
        <v>19</v>
      </c>
      <c r="E14" s="1" t="s">
        <v>20</v>
      </c>
      <c r="F14">
        <v>624</v>
      </c>
      <c r="G14" t="s">
        <v>234</v>
      </c>
      <c r="H14" s="2">
        <v>-36549014</v>
      </c>
      <c r="I14" s="2">
        <v>835083852</v>
      </c>
      <c r="J14" s="2">
        <v>397368839</v>
      </c>
      <c r="K14" s="2">
        <f t="shared" si="1"/>
        <v>149958242</v>
      </c>
      <c r="L14" s="2">
        <v>247410597</v>
      </c>
      <c r="M14" s="2"/>
      <c r="N14" s="2">
        <f t="shared" si="2"/>
        <v>1232452691</v>
      </c>
      <c r="O14" s="2">
        <f t="shared" si="3"/>
        <v>1975084.4407051282</v>
      </c>
      <c r="P14" s="2">
        <f t="shared" si="4"/>
        <v>1578593.0993589743</v>
      </c>
      <c r="Q14" s="2">
        <f t="shared" si="5"/>
        <v>1195903677</v>
      </c>
    </row>
    <row r="15" spans="1:17" x14ac:dyDescent="0.35">
      <c r="A15">
        <v>2024</v>
      </c>
      <c r="B15" t="str">
        <f t="shared" si="0"/>
        <v>0000</v>
      </c>
      <c r="C15" t="s">
        <v>5</v>
      </c>
      <c r="D15" t="s">
        <v>21</v>
      </c>
      <c r="E15" s="1" t="s">
        <v>11</v>
      </c>
      <c r="F15">
        <v>223</v>
      </c>
      <c r="G15" t="s">
        <v>237</v>
      </c>
      <c r="H15" s="2">
        <v>-40997986</v>
      </c>
      <c r="I15" s="2">
        <v>507982112</v>
      </c>
      <c r="J15" s="2">
        <v>269056502</v>
      </c>
      <c r="K15" s="2">
        <f t="shared" si="1"/>
        <v>83800724</v>
      </c>
      <c r="L15" s="2">
        <v>185255778</v>
      </c>
      <c r="M15" s="2"/>
      <c r="N15" s="2">
        <f t="shared" si="2"/>
        <v>777038614</v>
      </c>
      <c r="O15" s="2">
        <f t="shared" si="3"/>
        <v>3484478.0896860985</v>
      </c>
      <c r="P15" s="2">
        <f t="shared" si="4"/>
        <v>2653734.6905829594</v>
      </c>
      <c r="Q15" s="2">
        <f t="shared" si="5"/>
        <v>736040628</v>
      </c>
    </row>
    <row r="16" spans="1:17" x14ac:dyDescent="0.35">
      <c r="A16">
        <v>2024</v>
      </c>
      <c r="B16" t="str">
        <f t="shared" si="0"/>
        <v>0000</v>
      </c>
      <c r="C16" t="s">
        <v>5</v>
      </c>
      <c r="D16" t="s">
        <v>22</v>
      </c>
      <c r="E16" s="1" t="s">
        <v>7</v>
      </c>
      <c r="F16">
        <v>501</v>
      </c>
      <c r="G16" t="s">
        <v>236</v>
      </c>
      <c r="H16" s="2">
        <v>-35895467</v>
      </c>
      <c r="I16" s="2">
        <v>800031770</v>
      </c>
      <c r="J16" s="2">
        <v>297114201</v>
      </c>
      <c r="K16" s="2">
        <f t="shared" si="1"/>
        <v>118798098</v>
      </c>
      <c r="L16" s="2">
        <v>178316103</v>
      </c>
      <c r="M16" s="2"/>
      <c r="N16" s="2">
        <f t="shared" si="2"/>
        <v>1097145971</v>
      </c>
      <c r="O16" s="2">
        <f t="shared" si="3"/>
        <v>2189912.1177644711</v>
      </c>
      <c r="P16" s="2">
        <f t="shared" si="4"/>
        <v>1833991.7524950099</v>
      </c>
      <c r="Q16" s="2">
        <f t="shared" si="5"/>
        <v>1061250504</v>
      </c>
    </row>
    <row r="17" spans="1:17" x14ac:dyDescent="0.35">
      <c r="A17">
        <v>2024</v>
      </c>
      <c r="B17" t="str">
        <f t="shared" si="0"/>
        <v>0000</v>
      </c>
      <c r="C17" t="s">
        <v>5</v>
      </c>
      <c r="D17" t="s">
        <v>23</v>
      </c>
      <c r="E17" s="1" t="s">
        <v>7</v>
      </c>
      <c r="F17">
        <v>634</v>
      </c>
      <c r="G17" t="s">
        <v>234</v>
      </c>
      <c r="H17" s="2">
        <v>-78132616</v>
      </c>
      <c r="I17" s="2">
        <v>1154438550</v>
      </c>
      <c r="J17" s="2">
        <v>495119417</v>
      </c>
      <c r="K17" s="2">
        <f t="shared" si="1"/>
        <v>200121892</v>
      </c>
      <c r="L17" s="2">
        <v>294997525</v>
      </c>
      <c r="M17" s="2"/>
      <c r="N17" s="2">
        <f t="shared" si="2"/>
        <v>1649557967</v>
      </c>
      <c r="O17" s="2">
        <f t="shared" si="3"/>
        <v>2601826.4463722399</v>
      </c>
      <c r="P17" s="2">
        <f t="shared" si="4"/>
        <v>2136530.6656151419</v>
      </c>
      <c r="Q17" s="2">
        <f t="shared" si="5"/>
        <v>1571425351</v>
      </c>
    </row>
    <row r="18" spans="1:17" x14ac:dyDescent="0.35">
      <c r="A18">
        <v>2024</v>
      </c>
      <c r="B18" t="str">
        <f t="shared" si="0"/>
        <v>0000</v>
      </c>
      <c r="C18" t="s">
        <v>5</v>
      </c>
      <c r="D18" t="s">
        <v>24</v>
      </c>
      <c r="E18" s="1" t="s">
        <v>7</v>
      </c>
      <c r="F18">
        <v>511</v>
      </c>
      <c r="G18" t="s">
        <v>236</v>
      </c>
      <c r="H18" s="2">
        <v>-33073893</v>
      </c>
      <c r="I18" s="2">
        <v>830265099</v>
      </c>
      <c r="J18" s="2">
        <v>415088928</v>
      </c>
      <c r="K18" s="2">
        <f t="shared" si="1"/>
        <v>172616287</v>
      </c>
      <c r="L18" s="2">
        <v>242472641</v>
      </c>
      <c r="M18" s="2"/>
      <c r="N18" s="2">
        <f t="shared" si="2"/>
        <v>1245354027</v>
      </c>
      <c r="O18" s="2">
        <f t="shared" si="3"/>
        <v>2437092.0293542072</v>
      </c>
      <c r="P18" s="2">
        <f t="shared" si="4"/>
        <v>1962585.8825831702</v>
      </c>
      <c r="Q18" s="2">
        <f t="shared" si="5"/>
        <v>1212280134</v>
      </c>
    </row>
    <row r="19" spans="1:17" x14ac:dyDescent="0.35">
      <c r="A19">
        <v>2024</v>
      </c>
      <c r="B19" t="str">
        <f t="shared" si="0"/>
        <v>0000</v>
      </c>
      <c r="C19" t="s">
        <v>5</v>
      </c>
      <c r="D19" t="s">
        <v>25</v>
      </c>
      <c r="E19" s="1" t="s">
        <v>11</v>
      </c>
      <c r="F19">
        <v>148</v>
      </c>
      <c r="G19" t="s">
        <v>235</v>
      </c>
      <c r="H19" s="2">
        <v>-14588408</v>
      </c>
      <c r="I19" s="2">
        <v>325758356</v>
      </c>
      <c r="J19" s="2">
        <v>234661669</v>
      </c>
      <c r="K19" s="2">
        <f t="shared" si="1"/>
        <v>56328465</v>
      </c>
      <c r="L19" s="2">
        <v>178333204</v>
      </c>
      <c r="M19" s="2"/>
      <c r="N19" s="2">
        <f t="shared" si="2"/>
        <v>560420025</v>
      </c>
      <c r="O19" s="2">
        <f t="shared" si="3"/>
        <v>3786621.7905405406</v>
      </c>
      <c r="P19" s="2">
        <f t="shared" si="4"/>
        <v>2581667.7094594594</v>
      </c>
      <c r="Q19" s="2">
        <f t="shared" si="5"/>
        <v>545831617</v>
      </c>
    </row>
    <row r="20" spans="1:17" x14ac:dyDescent="0.35">
      <c r="A20">
        <v>2024</v>
      </c>
      <c r="B20" t="str">
        <f t="shared" si="0"/>
        <v>0000</v>
      </c>
      <c r="C20" t="s">
        <v>5</v>
      </c>
      <c r="D20" t="s">
        <v>26</v>
      </c>
      <c r="E20" s="1" t="s">
        <v>11</v>
      </c>
      <c r="F20">
        <v>202</v>
      </c>
      <c r="G20" t="s">
        <v>237</v>
      </c>
      <c r="H20" s="2">
        <v>-73472464</v>
      </c>
      <c r="I20" s="2">
        <v>530509538</v>
      </c>
      <c r="J20" s="2">
        <v>264105542</v>
      </c>
      <c r="K20" s="2">
        <f t="shared" si="1"/>
        <v>83324269</v>
      </c>
      <c r="L20" s="2">
        <v>180781273</v>
      </c>
      <c r="M20" s="2"/>
      <c r="N20" s="2">
        <f t="shared" si="2"/>
        <v>794615080</v>
      </c>
      <c r="O20" s="2">
        <f t="shared" si="3"/>
        <v>3933738.0198019804</v>
      </c>
      <c r="P20" s="2">
        <f t="shared" si="4"/>
        <v>3038781.2227722774</v>
      </c>
      <c r="Q20" s="2">
        <f t="shared" si="5"/>
        <v>721142616</v>
      </c>
    </row>
    <row r="21" spans="1:17" x14ac:dyDescent="0.35">
      <c r="A21">
        <v>2024</v>
      </c>
      <c r="B21" t="str">
        <f t="shared" si="0"/>
        <v>0000</v>
      </c>
      <c r="C21" t="s">
        <v>5</v>
      </c>
      <c r="D21" t="s">
        <v>27</v>
      </c>
      <c r="E21" s="1" t="s">
        <v>7</v>
      </c>
      <c r="F21">
        <v>309</v>
      </c>
      <c r="G21" t="s">
        <v>232</v>
      </c>
      <c r="H21" s="2">
        <v>-39912000</v>
      </c>
      <c r="I21" s="2">
        <v>646113759</v>
      </c>
      <c r="J21" s="2">
        <v>328245504</v>
      </c>
      <c r="K21" s="2">
        <f t="shared" si="1"/>
        <v>94835025</v>
      </c>
      <c r="L21" s="2">
        <v>233410479</v>
      </c>
      <c r="M21" s="2"/>
      <c r="N21" s="2">
        <f t="shared" si="2"/>
        <v>974359263</v>
      </c>
      <c r="O21" s="2">
        <f t="shared" si="3"/>
        <v>3153266.2233009711</v>
      </c>
      <c r="P21" s="2">
        <f t="shared" si="4"/>
        <v>2397892.504854369</v>
      </c>
      <c r="Q21" s="2">
        <f t="shared" si="5"/>
        <v>934447263</v>
      </c>
    </row>
    <row r="22" spans="1:17" x14ac:dyDescent="0.35">
      <c r="A22">
        <v>2024</v>
      </c>
      <c r="B22" t="str">
        <f t="shared" si="0"/>
        <v>0000</v>
      </c>
      <c r="C22" t="s">
        <v>5</v>
      </c>
      <c r="D22" t="s">
        <v>28</v>
      </c>
      <c r="E22" s="1" t="s">
        <v>7</v>
      </c>
      <c r="F22">
        <v>120</v>
      </c>
      <c r="G22" t="s">
        <v>235</v>
      </c>
      <c r="H22" s="2">
        <v>-28848184</v>
      </c>
      <c r="I22" s="2">
        <v>330226472</v>
      </c>
      <c r="J22" s="2">
        <v>193337388</v>
      </c>
      <c r="K22" s="2">
        <f t="shared" si="1"/>
        <v>51112013</v>
      </c>
      <c r="L22" s="2">
        <v>142225375</v>
      </c>
      <c r="M22" s="2"/>
      <c r="N22" s="2">
        <f t="shared" si="2"/>
        <v>523563860</v>
      </c>
      <c r="O22" s="2">
        <f t="shared" si="3"/>
        <v>4363032.166666667</v>
      </c>
      <c r="P22" s="2">
        <f t="shared" si="4"/>
        <v>3177820.7083333335</v>
      </c>
      <c r="Q22" s="2">
        <f t="shared" si="5"/>
        <v>494715676</v>
      </c>
    </row>
    <row r="23" spans="1:17" x14ac:dyDescent="0.35">
      <c r="A23">
        <v>2024</v>
      </c>
      <c r="B23" t="str">
        <f t="shared" si="0"/>
        <v>0000</v>
      </c>
      <c r="C23" t="s">
        <v>5</v>
      </c>
      <c r="D23" t="s">
        <v>29</v>
      </c>
      <c r="E23" s="1" t="s">
        <v>7</v>
      </c>
      <c r="F23">
        <v>682</v>
      </c>
      <c r="G23" t="s">
        <v>234</v>
      </c>
      <c r="H23" s="2">
        <v>-42877744</v>
      </c>
      <c r="I23" s="2">
        <v>1121506825</v>
      </c>
      <c r="J23" s="2">
        <v>511522758</v>
      </c>
      <c r="K23" s="2">
        <f t="shared" si="1"/>
        <v>156225780</v>
      </c>
      <c r="L23" s="2">
        <v>355296978</v>
      </c>
      <c r="M23" s="2"/>
      <c r="N23" s="2">
        <f t="shared" si="2"/>
        <v>1633029583</v>
      </c>
      <c r="O23" s="2">
        <f t="shared" si="3"/>
        <v>2394471.5293255132</v>
      </c>
      <c r="P23" s="2">
        <f t="shared" si="4"/>
        <v>1873508.2184750733</v>
      </c>
      <c r="Q23" s="2">
        <f t="shared" si="5"/>
        <v>1590151839</v>
      </c>
    </row>
    <row r="24" spans="1:17" x14ac:dyDescent="0.35">
      <c r="A24">
        <v>2024</v>
      </c>
      <c r="B24" t="str">
        <f t="shared" si="0"/>
        <v>0000</v>
      </c>
      <c r="C24" t="s">
        <v>5</v>
      </c>
      <c r="D24" t="s">
        <v>30</v>
      </c>
      <c r="E24" s="1" t="s">
        <v>31</v>
      </c>
      <c r="F24">
        <v>419</v>
      </c>
      <c r="G24" t="s">
        <v>233</v>
      </c>
      <c r="H24" s="2">
        <v>-18462456</v>
      </c>
      <c r="I24" s="2">
        <v>611101072</v>
      </c>
      <c r="J24" s="2">
        <v>334383053</v>
      </c>
      <c r="K24" s="2">
        <f t="shared" si="1"/>
        <v>125279988</v>
      </c>
      <c r="L24" s="2">
        <v>209103065</v>
      </c>
      <c r="M24" s="2"/>
      <c r="N24" s="2">
        <f t="shared" si="2"/>
        <v>945484125</v>
      </c>
      <c r="O24" s="2">
        <f t="shared" si="3"/>
        <v>2256525.3579952265</v>
      </c>
      <c r="P24" s="2">
        <f t="shared" si="4"/>
        <v>1757472.6968973747</v>
      </c>
      <c r="Q24" s="2">
        <f t="shared" si="5"/>
        <v>927021669</v>
      </c>
    </row>
    <row r="25" spans="1:17" x14ac:dyDescent="0.35">
      <c r="A25">
        <v>2024</v>
      </c>
      <c r="B25" t="str">
        <f t="shared" si="0"/>
        <v>0000</v>
      </c>
      <c r="C25" t="s">
        <v>5</v>
      </c>
      <c r="D25" t="s">
        <v>32</v>
      </c>
      <c r="E25" s="1" t="s">
        <v>33</v>
      </c>
      <c r="F25">
        <v>539</v>
      </c>
      <c r="G25" t="s">
        <v>236</v>
      </c>
      <c r="H25" s="2">
        <v>-34514081</v>
      </c>
      <c r="I25" s="2">
        <v>882705369</v>
      </c>
      <c r="J25" s="2">
        <v>406189972</v>
      </c>
      <c r="K25" s="2">
        <f t="shared" si="1"/>
        <v>136121079</v>
      </c>
      <c r="L25" s="2">
        <v>270068893</v>
      </c>
      <c r="M25" s="2"/>
      <c r="N25" s="2">
        <f t="shared" si="2"/>
        <v>1288895341</v>
      </c>
      <c r="O25" s="2">
        <f t="shared" si="3"/>
        <v>2391271.5046382188</v>
      </c>
      <c r="P25" s="2">
        <f t="shared" si="4"/>
        <v>1890216.0445269016</v>
      </c>
      <c r="Q25" s="2">
        <f t="shared" si="5"/>
        <v>1254381260</v>
      </c>
    </row>
    <row r="26" spans="1:17" x14ac:dyDescent="0.35">
      <c r="A26">
        <v>2024</v>
      </c>
      <c r="B26" t="str">
        <f t="shared" si="0"/>
        <v>0000</v>
      </c>
      <c r="C26" t="s">
        <v>5</v>
      </c>
      <c r="D26" t="s">
        <v>34</v>
      </c>
      <c r="E26" s="1" t="s">
        <v>11</v>
      </c>
      <c r="F26">
        <v>502</v>
      </c>
      <c r="G26" t="s">
        <v>236</v>
      </c>
      <c r="H26" s="2">
        <v>-36840608</v>
      </c>
      <c r="I26" s="2">
        <v>815866158</v>
      </c>
      <c r="J26" s="2">
        <v>321369961</v>
      </c>
      <c r="K26" s="2">
        <f t="shared" si="1"/>
        <v>116839763</v>
      </c>
      <c r="L26" s="2">
        <v>204530198</v>
      </c>
      <c r="M26" s="2"/>
      <c r="N26" s="2">
        <f t="shared" si="2"/>
        <v>1137236119</v>
      </c>
      <c r="O26" s="2">
        <f t="shared" si="3"/>
        <v>2265410.5956175299</v>
      </c>
      <c r="P26" s="2">
        <f t="shared" si="4"/>
        <v>1857979.922310757</v>
      </c>
      <c r="Q26" s="2">
        <f t="shared" si="5"/>
        <v>1100395511</v>
      </c>
    </row>
    <row r="27" spans="1:17" x14ac:dyDescent="0.35">
      <c r="A27">
        <v>2024</v>
      </c>
      <c r="B27" t="str">
        <f t="shared" si="0"/>
        <v>0000</v>
      </c>
      <c r="C27" t="s">
        <v>5</v>
      </c>
      <c r="D27" t="s">
        <v>35</v>
      </c>
      <c r="E27" s="1" t="s">
        <v>7</v>
      </c>
      <c r="F27">
        <v>566</v>
      </c>
      <c r="G27" t="s">
        <v>236</v>
      </c>
      <c r="H27" s="2">
        <v>-46463575</v>
      </c>
      <c r="I27" s="2">
        <v>925106910</v>
      </c>
      <c r="J27" s="2">
        <v>605868103</v>
      </c>
      <c r="K27" s="2">
        <f t="shared" si="1"/>
        <v>180889145</v>
      </c>
      <c r="L27" s="2">
        <v>424978958</v>
      </c>
      <c r="M27" s="2"/>
      <c r="N27" s="2">
        <f t="shared" si="2"/>
        <v>1530975013</v>
      </c>
      <c r="O27" s="2">
        <f t="shared" si="3"/>
        <v>2704902.8498233217</v>
      </c>
      <c r="P27" s="2">
        <f t="shared" si="4"/>
        <v>1954056.6342756185</v>
      </c>
      <c r="Q27" s="2">
        <f t="shared" si="5"/>
        <v>1484511438</v>
      </c>
    </row>
    <row r="28" spans="1:17" x14ac:dyDescent="0.35">
      <c r="A28">
        <v>2024</v>
      </c>
      <c r="B28" t="str">
        <f t="shared" si="0"/>
        <v>0000</v>
      </c>
      <c r="C28" t="s">
        <v>5</v>
      </c>
      <c r="D28" t="s">
        <v>36</v>
      </c>
      <c r="E28" s="1" t="s">
        <v>20</v>
      </c>
      <c r="F28">
        <v>455</v>
      </c>
      <c r="G28" t="s">
        <v>233</v>
      </c>
      <c r="H28" s="2">
        <v>-25848950</v>
      </c>
      <c r="I28" s="2">
        <v>737657338</v>
      </c>
      <c r="J28" s="2">
        <v>332799770</v>
      </c>
      <c r="K28" s="2">
        <f t="shared" si="1"/>
        <v>111826090</v>
      </c>
      <c r="L28" s="2">
        <v>220973680</v>
      </c>
      <c r="M28" s="2"/>
      <c r="N28" s="2">
        <f t="shared" si="2"/>
        <v>1070457108</v>
      </c>
      <c r="O28" s="2">
        <f t="shared" si="3"/>
        <v>2352652.9846153846</v>
      </c>
      <c r="P28" s="2">
        <f t="shared" si="4"/>
        <v>1866996.5450549452</v>
      </c>
      <c r="Q28" s="2">
        <f t="shared" si="5"/>
        <v>1044608158</v>
      </c>
    </row>
    <row r="29" spans="1:17" x14ac:dyDescent="0.35">
      <c r="A29">
        <v>2024</v>
      </c>
      <c r="B29" t="str">
        <f t="shared" si="0"/>
        <v>0000</v>
      </c>
      <c r="C29" t="s">
        <v>5</v>
      </c>
      <c r="D29" t="s">
        <v>37</v>
      </c>
      <c r="E29" s="1" t="s">
        <v>7</v>
      </c>
      <c r="F29">
        <v>509</v>
      </c>
      <c r="G29" t="s">
        <v>236</v>
      </c>
      <c r="H29" s="2">
        <v>-32776473</v>
      </c>
      <c r="I29" s="2">
        <v>885462472</v>
      </c>
      <c r="J29" s="2">
        <v>402310884</v>
      </c>
      <c r="K29" s="2">
        <f t="shared" si="1"/>
        <v>118816739</v>
      </c>
      <c r="L29" s="2">
        <v>283494145</v>
      </c>
      <c r="M29" s="2"/>
      <c r="N29" s="2">
        <f t="shared" si="2"/>
        <v>1287773356</v>
      </c>
      <c r="O29" s="2">
        <f t="shared" si="3"/>
        <v>2530006.5933202356</v>
      </c>
      <c r="P29" s="2">
        <f t="shared" si="4"/>
        <v>1973043.6365422397</v>
      </c>
      <c r="Q29" s="2">
        <f t="shared" si="5"/>
        <v>1254996883</v>
      </c>
    </row>
    <row r="30" spans="1:17" x14ac:dyDescent="0.35">
      <c r="A30">
        <v>2024</v>
      </c>
      <c r="B30" t="str">
        <f t="shared" si="0"/>
        <v>0000</v>
      </c>
      <c r="C30" t="s">
        <v>5</v>
      </c>
      <c r="D30" t="s">
        <v>38</v>
      </c>
      <c r="E30" s="1" t="s">
        <v>11</v>
      </c>
      <c r="F30">
        <v>182</v>
      </c>
      <c r="G30" t="s">
        <v>235</v>
      </c>
      <c r="H30" s="2">
        <v>-13141047</v>
      </c>
      <c r="I30" s="2">
        <v>385260726</v>
      </c>
      <c r="J30" s="2">
        <v>245029321</v>
      </c>
      <c r="K30" s="2">
        <f t="shared" si="1"/>
        <v>62480865</v>
      </c>
      <c r="L30" s="2">
        <v>182548456</v>
      </c>
      <c r="M30" s="2"/>
      <c r="N30" s="2">
        <f t="shared" si="2"/>
        <v>630290047</v>
      </c>
      <c r="O30" s="2">
        <f t="shared" si="3"/>
        <v>3463132.1263736263</v>
      </c>
      <c r="P30" s="2">
        <f t="shared" si="4"/>
        <v>2460118.6318681319</v>
      </c>
      <c r="Q30" s="2">
        <f t="shared" si="5"/>
        <v>617149000</v>
      </c>
    </row>
    <row r="31" spans="1:17" x14ac:dyDescent="0.35">
      <c r="A31">
        <v>2024</v>
      </c>
      <c r="B31" t="str">
        <f t="shared" si="0"/>
        <v>0000</v>
      </c>
      <c r="C31" t="s">
        <v>5</v>
      </c>
      <c r="D31" t="s">
        <v>39</v>
      </c>
      <c r="E31" s="1" t="s">
        <v>7</v>
      </c>
      <c r="F31">
        <v>663</v>
      </c>
      <c r="G31" t="s">
        <v>234</v>
      </c>
      <c r="H31" s="2">
        <v>-147456886</v>
      </c>
      <c r="I31" s="2">
        <v>1148472855</v>
      </c>
      <c r="J31" s="2">
        <v>389075398</v>
      </c>
      <c r="K31" s="2">
        <f t="shared" si="1"/>
        <v>163008323</v>
      </c>
      <c r="L31" s="2">
        <v>226067075</v>
      </c>
      <c r="M31" s="2"/>
      <c r="N31" s="2">
        <f t="shared" si="2"/>
        <v>1537548253</v>
      </c>
      <c r="O31" s="2">
        <f t="shared" si="3"/>
        <v>2319077.3046757164</v>
      </c>
      <c r="P31" s="2">
        <f t="shared" si="4"/>
        <v>1978101.3242835596</v>
      </c>
      <c r="Q31" s="2">
        <f t="shared" si="5"/>
        <v>1390091367</v>
      </c>
    </row>
    <row r="32" spans="1:17" x14ac:dyDescent="0.35">
      <c r="A32">
        <v>2024</v>
      </c>
      <c r="B32" t="str">
        <f t="shared" si="0"/>
        <v>0000</v>
      </c>
      <c r="C32" t="s">
        <v>5</v>
      </c>
      <c r="D32" t="s">
        <v>40</v>
      </c>
      <c r="E32" s="1" t="s">
        <v>7</v>
      </c>
      <c r="F32">
        <v>418</v>
      </c>
      <c r="G32" t="s">
        <v>233</v>
      </c>
      <c r="H32" s="2">
        <v>-27133996</v>
      </c>
      <c r="I32" s="2">
        <v>715737539</v>
      </c>
      <c r="J32" s="2">
        <v>449365428</v>
      </c>
      <c r="K32" s="2">
        <f t="shared" si="1"/>
        <v>107105806</v>
      </c>
      <c r="L32" s="2">
        <v>342259622</v>
      </c>
      <c r="M32" s="2"/>
      <c r="N32" s="2">
        <f t="shared" si="2"/>
        <v>1165102967</v>
      </c>
      <c r="O32" s="2">
        <f t="shared" si="3"/>
        <v>2787327.672248804</v>
      </c>
      <c r="P32" s="2">
        <f t="shared" si="4"/>
        <v>1968524.7488038277</v>
      </c>
      <c r="Q32" s="2">
        <f t="shared" si="5"/>
        <v>1137968971</v>
      </c>
    </row>
    <row r="33" spans="1:17" x14ac:dyDescent="0.35">
      <c r="A33">
        <v>2024</v>
      </c>
      <c r="B33" t="str">
        <f t="shared" si="0"/>
        <v>0000</v>
      </c>
      <c r="C33" t="s">
        <v>5</v>
      </c>
      <c r="D33" t="s">
        <v>41</v>
      </c>
      <c r="E33" s="1" t="s">
        <v>11</v>
      </c>
      <c r="F33">
        <v>272</v>
      </c>
      <c r="G33" t="s">
        <v>237</v>
      </c>
      <c r="H33" s="2">
        <v>-18406108</v>
      </c>
      <c r="I33" s="2">
        <v>534312006</v>
      </c>
      <c r="J33" s="2">
        <v>379773552</v>
      </c>
      <c r="K33" s="2">
        <f t="shared" si="1"/>
        <v>102572906</v>
      </c>
      <c r="L33" s="2">
        <v>277200646</v>
      </c>
      <c r="M33" s="2"/>
      <c r="N33" s="2">
        <f t="shared" si="2"/>
        <v>914085558</v>
      </c>
      <c r="O33" s="2">
        <f t="shared" si="3"/>
        <v>3360608.6691176472</v>
      </c>
      <c r="P33" s="2">
        <f t="shared" si="4"/>
        <v>2341488.6470588236</v>
      </c>
      <c r="Q33" s="2">
        <f t="shared" si="5"/>
        <v>895679450</v>
      </c>
    </row>
    <row r="34" spans="1:17" x14ac:dyDescent="0.35">
      <c r="A34">
        <v>2024</v>
      </c>
      <c r="B34" t="str">
        <f t="shared" si="0"/>
        <v>0000</v>
      </c>
      <c r="C34" t="s">
        <v>5</v>
      </c>
      <c r="D34" t="s">
        <v>211</v>
      </c>
      <c r="E34" s="1" t="s">
        <v>20</v>
      </c>
      <c r="F34">
        <v>236</v>
      </c>
      <c r="G34" t="s">
        <v>237</v>
      </c>
      <c r="H34" s="2">
        <v>-24304132</v>
      </c>
      <c r="I34" s="2">
        <v>404680645</v>
      </c>
      <c r="J34" s="2">
        <v>254054250</v>
      </c>
      <c r="K34" s="2">
        <f t="shared" si="1"/>
        <v>89188349</v>
      </c>
      <c r="L34" s="2">
        <v>164865901</v>
      </c>
      <c r="M34" s="2"/>
      <c r="N34" s="2">
        <f t="shared" si="2"/>
        <v>658734895</v>
      </c>
      <c r="O34" s="2">
        <f t="shared" si="3"/>
        <v>2791249.5550847459</v>
      </c>
      <c r="P34" s="2">
        <f t="shared" si="4"/>
        <v>2092665.2288135593</v>
      </c>
      <c r="Q34" s="2">
        <f t="shared" si="5"/>
        <v>634430763</v>
      </c>
    </row>
    <row r="35" spans="1:17" x14ac:dyDescent="0.35">
      <c r="A35">
        <v>2024</v>
      </c>
      <c r="B35" t="str">
        <f t="shared" si="0"/>
        <v>0000</v>
      </c>
      <c r="C35" t="s">
        <v>5</v>
      </c>
      <c r="D35" t="s">
        <v>42</v>
      </c>
      <c r="E35" s="1" t="s">
        <v>7</v>
      </c>
      <c r="F35">
        <v>386</v>
      </c>
      <c r="G35" t="s">
        <v>232</v>
      </c>
      <c r="H35" s="2">
        <v>-44306185</v>
      </c>
      <c r="I35" s="2">
        <v>784079700</v>
      </c>
      <c r="J35" s="2">
        <v>390178479</v>
      </c>
      <c r="K35" s="2">
        <f t="shared" si="1"/>
        <v>107378181</v>
      </c>
      <c r="L35" s="2">
        <v>282800298</v>
      </c>
      <c r="M35" s="2"/>
      <c r="N35" s="2">
        <f t="shared" si="2"/>
        <v>1174258179</v>
      </c>
      <c r="O35" s="2">
        <f t="shared" si="3"/>
        <v>3042119.6347150258</v>
      </c>
      <c r="P35" s="2">
        <f t="shared" si="4"/>
        <v>2309476.3756476683</v>
      </c>
      <c r="Q35" s="2">
        <f t="shared" si="5"/>
        <v>1129951994</v>
      </c>
    </row>
    <row r="36" spans="1:17" x14ac:dyDescent="0.35">
      <c r="A36">
        <v>2024</v>
      </c>
      <c r="B36" t="str">
        <f t="shared" si="0"/>
        <v>0000</v>
      </c>
      <c r="C36" t="s">
        <v>5</v>
      </c>
      <c r="D36" t="s">
        <v>43</v>
      </c>
      <c r="E36" s="1" t="s">
        <v>7</v>
      </c>
      <c r="F36">
        <v>520</v>
      </c>
      <c r="G36" t="s">
        <v>236</v>
      </c>
      <c r="H36" s="2">
        <v>-30299218</v>
      </c>
      <c r="I36" s="2">
        <v>827627669</v>
      </c>
      <c r="J36" s="2">
        <v>445614377</v>
      </c>
      <c r="K36" s="2">
        <f t="shared" si="1"/>
        <v>139932971</v>
      </c>
      <c r="L36" s="2">
        <v>305681406</v>
      </c>
      <c r="M36" s="2"/>
      <c r="N36" s="2">
        <f t="shared" si="2"/>
        <v>1273242046</v>
      </c>
      <c r="O36" s="2">
        <f t="shared" si="3"/>
        <v>2448542.3961538463</v>
      </c>
      <c r="P36" s="2">
        <f t="shared" si="4"/>
        <v>1860693.5384615385</v>
      </c>
      <c r="Q36" s="2">
        <f t="shared" si="5"/>
        <v>1242942828</v>
      </c>
    </row>
    <row r="37" spans="1:17" x14ac:dyDescent="0.35">
      <c r="A37">
        <v>2024</v>
      </c>
      <c r="B37" t="str">
        <f t="shared" si="0"/>
        <v>1000</v>
      </c>
      <c r="C37" t="s">
        <v>44</v>
      </c>
      <c r="D37" t="s">
        <v>45</v>
      </c>
      <c r="E37" s="1" t="s">
        <v>7</v>
      </c>
      <c r="F37">
        <v>577</v>
      </c>
      <c r="G37" t="s">
        <v>236</v>
      </c>
      <c r="H37" s="2">
        <v>-103967059</v>
      </c>
      <c r="I37" s="2">
        <v>1291688083</v>
      </c>
      <c r="J37" s="2">
        <v>450226897</v>
      </c>
      <c r="K37" s="2">
        <f t="shared" si="1"/>
        <v>190627801</v>
      </c>
      <c r="L37" s="2">
        <v>259599096</v>
      </c>
      <c r="M37" s="2"/>
      <c r="N37" s="2">
        <f t="shared" si="2"/>
        <v>1741914980</v>
      </c>
      <c r="O37" s="2">
        <f t="shared" si="3"/>
        <v>3018916.7764298092</v>
      </c>
      <c r="P37" s="2">
        <f t="shared" si="4"/>
        <v>2569004.9982668976</v>
      </c>
      <c r="Q37" s="2">
        <f t="shared" si="5"/>
        <v>1637947921</v>
      </c>
    </row>
    <row r="38" spans="1:17" x14ac:dyDescent="0.35">
      <c r="A38">
        <v>2024</v>
      </c>
      <c r="B38" t="str">
        <f t="shared" si="0"/>
        <v>1000</v>
      </c>
      <c r="C38" t="s">
        <v>44</v>
      </c>
      <c r="D38" t="s">
        <v>46</v>
      </c>
      <c r="E38" s="1" t="s">
        <v>7</v>
      </c>
      <c r="F38">
        <v>526</v>
      </c>
      <c r="G38" t="s">
        <v>236</v>
      </c>
      <c r="H38" s="2">
        <v>-72996345</v>
      </c>
      <c r="I38" s="2">
        <v>979403033</v>
      </c>
      <c r="J38" s="2">
        <v>756005575</v>
      </c>
      <c r="K38" s="2">
        <f t="shared" si="1"/>
        <v>183244243</v>
      </c>
      <c r="L38" s="2">
        <v>572761332</v>
      </c>
      <c r="M38" s="2"/>
      <c r="N38" s="2">
        <f t="shared" si="2"/>
        <v>1735408608</v>
      </c>
      <c r="O38" s="2">
        <f t="shared" si="3"/>
        <v>3299255.9087452469</v>
      </c>
      <c r="P38" s="2">
        <f t="shared" si="4"/>
        <v>2210356.0380228139</v>
      </c>
      <c r="Q38" s="2">
        <f t="shared" si="5"/>
        <v>1662412263</v>
      </c>
    </row>
    <row r="39" spans="1:17" x14ac:dyDescent="0.35">
      <c r="A39">
        <v>2024</v>
      </c>
      <c r="B39" t="str">
        <f t="shared" si="0"/>
        <v>1000</v>
      </c>
      <c r="C39" t="s">
        <v>44</v>
      </c>
      <c r="D39" t="s">
        <v>47</v>
      </c>
      <c r="E39" s="1" t="s">
        <v>7</v>
      </c>
      <c r="F39">
        <v>674</v>
      </c>
      <c r="G39" t="s">
        <v>234</v>
      </c>
      <c r="H39" s="2">
        <v>-74086818</v>
      </c>
      <c r="I39" s="2">
        <v>1114570246</v>
      </c>
      <c r="J39" s="2">
        <v>384699087</v>
      </c>
      <c r="K39" s="2">
        <f t="shared" si="1"/>
        <v>171668319</v>
      </c>
      <c r="L39" s="2">
        <v>213030768</v>
      </c>
      <c r="M39" s="2"/>
      <c r="N39" s="2">
        <f t="shared" si="2"/>
        <v>1499269333</v>
      </c>
      <c r="O39" s="2">
        <f t="shared" si="3"/>
        <v>2224435.212166172</v>
      </c>
      <c r="P39" s="2">
        <f t="shared" si="4"/>
        <v>1908365.8234421364</v>
      </c>
      <c r="Q39" s="2">
        <f t="shared" si="5"/>
        <v>1425182515</v>
      </c>
    </row>
    <row r="40" spans="1:17" x14ac:dyDescent="0.35">
      <c r="A40">
        <v>2024</v>
      </c>
      <c r="B40" t="str">
        <f t="shared" si="0"/>
        <v>1000</v>
      </c>
      <c r="C40" t="s">
        <v>44</v>
      </c>
      <c r="D40" t="s">
        <v>48</v>
      </c>
      <c r="E40" s="1" t="s">
        <v>7</v>
      </c>
      <c r="F40">
        <v>405</v>
      </c>
      <c r="G40" t="s">
        <v>233</v>
      </c>
      <c r="H40" s="2">
        <v>-37837958</v>
      </c>
      <c r="I40" s="2">
        <v>824236974</v>
      </c>
      <c r="J40" s="2">
        <v>219760753</v>
      </c>
      <c r="K40" s="2">
        <f t="shared" si="1"/>
        <v>109592449</v>
      </c>
      <c r="L40" s="2">
        <v>110168304</v>
      </c>
      <c r="M40" s="2"/>
      <c r="N40" s="2">
        <f t="shared" si="2"/>
        <v>1043997727</v>
      </c>
      <c r="O40" s="2">
        <f t="shared" si="3"/>
        <v>2577772.1654320988</v>
      </c>
      <c r="P40" s="2">
        <f t="shared" si="4"/>
        <v>2305751.6617283951</v>
      </c>
      <c r="Q40" s="2">
        <f t="shared" si="5"/>
        <v>1006159769</v>
      </c>
    </row>
    <row r="41" spans="1:17" x14ac:dyDescent="0.35">
      <c r="A41">
        <v>2024</v>
      </c>
      <c r="B41" t="str">
        <f t="shared" si="0"/>
        <v>1000</v>
      </c>
      <c r="C41" t="s">
        <v>44</v>
      </c>
      <c r="D41" t="s">
        <v>49</v>
      </c>
      <c r="E41" s="1" t="s">
        <v>7</v>
      </c>
      <c r="F41">
        <v>460</v>
      </c>
      <c r="G41" t="s">
        <v>233</v>
      </c>
      <c r="H41" s="2">
        <v>-64482362</v>
      </c>
      <c r="I41" s="2">
        <v>806265201</v>
      </c>
      <c r="J41" s="2">
        <v>323797667</v>
      </c>
      <c r="K41" s="2">
        <f t="shared" si="1"/>
        <v>145503551</v>
      </c>
      <c r="L41" s="2">
        <v>178294116</v>
      </c>
      <c r="M41" s="2"/>
      <c r="N41" s="2">
        <f t="shared" si="2"/>
        <v>1130062868</v>
      </c>
      <c r="O41" s="2">
        <f t="shared" si="3"/>
        <v>2456658.4086956521</v>
      </c>
      <c r="P41" s="2">
        <f t="shared" si="4"/>
        <v>2069062.5043478261</v>
      </c>
      <c r="Q41" s="2">
        <f t="shared" si="5"/>
        <v>1065580506</v>
      </c>
    </row>
    <row r="42" spans="1:17" x14ac:dyDescent="0.35">
      <c r="A42">
        <v>2024</v>
      </c>
      <c r="B42" t="str">
        <f t="shared" si="0"/>
        <v>1000</v>
      </c>
      <c r="C42" t="s">
        <v>44</v>
      </c>
      <c r="D42" t="s">
        <v>50</v>
      </c>
      <c r="E42" s="1" t="s">
        <v>7</v>
      </c>
      <c r="F42">
        <v>521</v>
      </c>
      <c r="G42" t="s">
        <v>236</v>
      </c>
      <c r="H42" s="2">
        <v>-59001066</v>
      </c>
      <c r="I42" s="2">
        <v>1070766201</v>
      </c>
      <c r="J42" s="2">
        <v>379740868</v>
      </c>
      <c r="K42" s="2">
        <f t="shared" si="1"/>
        <v>161559820</v>
      </c>
      <c r="L42" s="2">
        <v>218181048</v>
      </c>
      <c r="M42" s="2"/>
      <c r="N42" s="2">
        <f t="shared" si="2"/>
        <v>1450507069</v>
      </c>
      <c r="O42" s="2">
        <f t="shared" si="3"/>
        <v>2784082.6660268712</v>
      </c>
      <c r="P42" s="2">
        <f t="shared" si="4"/>
        <v>2365309.0614203457</v>
      </c>
      <c r="Q42" s="2">
        <f t="shared" si="5"/>
        <v>1391506003</v>
      </c>
    </row>
    <row r="43" spans="1:17" x14ac:dyDescent="0.35">
      <c r="A43">
        <v>2024</v>
      </c>
      <c r="B43" t="str">
        <f t="shared" si="0"/>
        <v>1000</v>
      </c>
      <c r="C43" t="s">
        <v>44</v>
      </c>
      <c r="D43" t="s">
        <v>51</v>
      </c>
      <c r="E43" s="1" t="s">
        <v>7</v>
      </c>
      <c r="F43">
        <v>506</v>
      </c>
      <c r="G43" t="s">
        <v>236</v>
      </c>
      <c r="H43" s="2">
        <v>-24347046</v>
      </c>
      <c r="I43" s="2">
        <v>838478843</v>
      </c>
      <c r="J43" s="2">
        <v>325346951</v>
      </c>
      <c r="K43" s="2">
        <f t="shared" si="1"/>
        <v>162848063</v>
      </c>
      <c r="L43" s="2">
        <v>162498888</v>
      </c>
      <c r="M43" s="2"/>
      <c r="N43" s="2">
        <f t="shared" si="2"/>
        <v>1163825794</v>
      </c>
      <c r="O43" s="2">
        <f t="shared" si="3"/>
        <v>2300050.976284585</v>
      </c>
      <c r="P43" s="2">
        <f t="shared" si="4"/>
        <v>1978906.9288537549</v>
      </c>
      <c r="Q43" s="2">
        <f t="shared" si="5"/>
        <v>1139478748</v>
      </c>
    </row>
    <row r="44" spans="1:17" x14ac:dyDescent="0.35">
      <c r="A44">
        <v>2024</v>
      </c>
      <c r="B44" t="str">
        <f t="shared" si="0"/>
        <v>1000</v>
      </c>
      <c r="C44" t="s">
        <v>44</v>
      </c>
      <c r="D44" t="s">
        <v>52</v>
      </c>
      <c r="E44" s="1" t="s">
        <v>7</v>
      </c>
      <c r="F44">
        <v>451</v>
      </c>
      <c r="G44" t="s">
        <v>233</v>
      </c>
      <c r="H44" s="2">
        <v>-51784330</v>
      </c>
      <c r="I44" s="2">
        <v>801722235</v>
      </c>
      <c r="J44" s="2">
        <v>283396137</v>
      </c>
      <c r="K44" s="2">
        <f t="shared" si="1"/>
        <v>144858909</v>
      </c>
      <c r="L44" s="2">
        <v>138537228</v>
      </c>
      <c r="M44" s="2"/>
      <c r="N44" s="2">
        <f t="shared" si="2"/>
        <v>1085118372</v>
      </c>
      <c r="O44" s="2">
        <f t="shared" si="3"/>
        <v>2406027.4323725053</v>
      </c>
      <c r="P44" s="2">
        <f t="shared" si="4"/>
        <v>2098849.5432372508</v>
      </c>
      <c r="Q44" s="2">
        <f t="shared" si="5"/>
        <v>1033334042</v>
      </c>
    </row>
    <row r="45" spans="1:17" x14ac:dyDescent="0.35">
      <c r="A45">
        <v>2024</v>
      </c>
      <c r="B45" t="str">
        <f t="shared" si="0"/>
        <v>1000</v>
      </c>
      <c r="C45" t="s">
        <v>44</v>
      </c>
      <c r="D45" t="s">
        <v>53</v>
      </c>
      <c r="E45" s="1" t="s">
        <v>7</v>
      </c>
      <c r="F45">
        <v>555</v>
      </c>
      <c r="G45" t="s">
        <v>236</v>
      </c>
      <c r="H45" s="2">
        <v>-56330379</v>
      </c>
      <c r="I45" s="2">
        <v>909169944</v>
      </c>
      <c r="J45" s="2">
        <v>496509772</v>
      </c>
      <c r="K45" s="2">
        <f t="shared" si="1"/>
        <v>179231656</v>
      </c>
      <c r="L45" s="2">
        <v>317278116</v>
      </c>
      <c r="M45" s="2"/>
      <c r="N45" s="2">
        <f t="shared" si="2"/>
        <v>1405679716</v>
      </c>
      <c r="O45" s="2">
        <f t="shared" si="3"/>
        <v>2532756.2450450449</v>
      </c>
      <c r="P45" s="2">
        <f t="shared" si="4"/>
        <v>1961083.963963964</v>
      </c>
      <c r="Q45" s="2">
        <f t="shared" si="5"/>
        <v>1349349337</v>
      </c>
    </row>
    <row r="46" spans="1:17" x14ac:dyDescent="0.35">
      <c r="A46">
        <v>2024</v>
      </c>
      <c r="B46" t="str">
        <f t="shared" si="0"/>
        <v>1100</v>
      </c>
      <c r="C46" t="s">
        <v>54</v>
      </c>
      <c r="D46" t="s">
        <v>55</v>
      </c>
      <c r="E46" s="1" t="s">
        <v>7</v>
      </c>
      <c r="F46">
        <v>584</v>
      </c>
      <c r="G46" t="s">
        <v>236</v>
      </c>
      <c r="H46" s="2">
        <v>-11154196</v>
      </c>
      <c r="I46" s="2">
        <v>1106823775</v>
      </c>
      <c r="J46" s="2">
        <v>385247126</v>
      </c>
      <c r="K46" s="2">
        <f t="shared" si="1"/>
        <v>221311585</v>
      </c>
      <c r="L46" s="2">
        <v>163935541</v>
      </c>
      <c r="M46" s="2"/>
      <c r="N46" s="2">
        <f t="shared" si="2"/>
        <v>1492070901</v>
      </c>
      <c r="O46" s="2">
        <f t="shared" si="3"/>
        <v>2554915.9263698631</v>
      </c>
      <c r="P46" s="2">
        <f t="shared" si="4"/>
        <v>2274204.3835616438</v>
      </c>
      <c r="Q46" s="2">
        <f t="shared" si="5"/>
        <v>1480916705</v>
      </c>
    </row>
    <row r="47" spans="1:17" x14ac:dyDescent="0.35">
      <c r="A47">
        <v>2024</v>
      </c>
      <c r="B47" t="str">
        <f t="shared" si="0"/>
        <v>1300</v>
      </c>
      <c r="C47" t="s">
        <v>56</v>
      </c>
      <c r="D47" t="s">
        <v>57</v>
      </c>
      <c r="E47" s="1" t="s">
        <v>7</v>
      </c>
      <c r="F47">
        <v>369</v>
      </c>
      <c r="G47" t="s">
        <v>232</v>
      </c>
      <c r="H47" s="2">
        <v>-7383038</v>
      </c>
      <c r="I47" s="2">
        <v>659623566</v>
      </c>
      <c r="J47" s="2">
        <v>370851906</v>
      </c>
      <c r="K47" s="2">
        <f t="shared" si="1"/>
        <v>101368386</v>
      </c>
      <c r="L47" s="2">
        <v>269483520</v>
      </c>
      <c r="M47" s="2"/>
      <c r="N47" s="2">
        <f t="shared" si="2"/>
        <v>1030475472</v>
      </c>
      <c r="O47" s="2">
        <f t="shared" si="3"/>
        <v>2792616.4552845526</v>
      </c>
      <c r="P47" s="2">
        <f t="shared" si="4"/>
        <v>2062308.8130081301</v>
      </c>
      <c r="Q47" s="2">
        <f t="shared" si="5"/>
        <v>1023092434</v>
      </c>
    </row>
    <row r="48" spans="1:17" x14ac:dyDescent="0.35">
      <c r="A48">
        <v>2024</v>
      </c>
      <c r="B48" t="str">
        <f t="shared" si="0"/>
        <v>1300</v>
      </c>
      <c r="C48" t="s">
        <v>56</v>
      </c>
      <c r="D48" t="s">
        <v>58</v>
      </c>
      <c r="E48" s="1" t="s">
        <v>11</v>
      </c>
      <c r="F48">
        <v>301</v>
      </c>
      <c r="G48" t="s">
        <v>232</v>
      </c>
      <c r="H48" s="2">
        <v>-7210951</v>
      </c>
      <c r="I48" s="2">
        <v>649294658</v>
      </c>
      <c r="J48" s="2">
        <v>293674416</v>
      </c>
      <c r="K48" s="2">
        <f t="shared" si="1"/>
        <v>97729152</v>
      </c>
      <c r="L48" s="2">
        <v>195945264</v>
      </c>
      <c r="M48" s="2"/>
      <c r="N48" s="2">
        <f t="shared" si="2"/>
        <v>942969074</v>
      </c>
      <c r="O48" s="2">
        <f t="shared" si="3"/>
        <v>3132787.6212624586</v>
      </c>
      <c r="P48" s="2">
        <f t="shared" si="4"/>
        <v>2481806.677740864</v>
      </c>
      <c r="Q48" s="2">
        <f t="shared" si="5"/>
        <v>935758123</v>
      </c>
    </row>
    <row r="49" spans="1:17" x14ac:dyDescent="0.35">
      <c r="A49">
        <v>2024</v>
      </c>
      <c r="B49" t="str">
        <f t="shared" si="0"/>
        <v>1300</v>
      </c>
      <c r="C49" t="s">
        <v>56</v>
      </c>
      <c r="D49" t="s">
        <v>59</v>
      </c>
      <c r="E49" s="1" t="s">
        <v>20</v>
      </c>
      <c r="F49">
        <v>621</v>
      </c>
      <c r="G49" t="s">
        <v>234</v>
      </c>
      <c r="H49" s="2">
        <v>-64225</v>
      </c>
      <c r="I49" s="2">
        <v>911506070</v>
      </c>
      <c r="J49" s="2">
        <v>362265319</v>
      </c>
      <c r="K49" s="2">
        <f t="shared" si="1"/>
        <v>161390527</v>
      </c>
      <c r="L49" s="2">
        <v>200874792</v>
      </c>
      <c r="M49" s="2"/>
      <c r="N49" s="2">
        <f t="shared" si="2"/>
        <v>1273771389</v>
      </c>
      <c r="O49" s="2">
        <f t="shared" si="3"/>
        <v>2051161.6570048309</v>
      </c>
      <c r="P49" s="2">
        <f t="shared" si="4"/>
        <v>1727691.7826086956</v>
      </c>
      <c r="Q49" s="2">
        <f t="shared" si="5"/>
        <v>1273707164</v>
      </c>
    </row>
    <row r="50" spans="1:17" x14ac:dyDescent="0.35">
      <c r="A50">
        <v>2024</v>
      </c>
      <c r="B50" t="str">
        <f t="shared" si="0"/>
        <v>1300</v>
      </c>
      <c r="C50" t="s">
        <v>56</v>
      </c>
      <c r="D50" t="s">
        <v>60</v>
      </c>
      <c r="E50" s="1" t="s">
        <v>11</v>
      </c>
      <c r="F50">
        <v>477</v>
      </c>
      <c r="G50" t="s">
        <v>233</v>
      </c>
      <c r="H50" s="2">
        <v>-5898455</v>
      </c>
      <c r="I50" s="2">
        <v>827587665</v>
      </c>
      <c r="J50" s="2">
        <v>346232910</v>
      </c>
      <c r="K50" s="2">
        <f t="shared" si="1"/>
        <v>134198910</v>
      </c>
      <c r="L50" s="2">
        <v>212034000</v>
      </c>
      <c r="M50" s="2"/>
      <c r="N50" s="2">
        <f t="shared" si="2"/>
        <v>1173820575</v>
      </c>
      <c r="O50" s="2">
        <f t="shared" si="3"/>
        <v>2460839.779874214</v>
      </c>
      <c r="P50" s="2">
        <f t="shared" si="4"/>
        <v>2016324.0566037735</v>
      </c>
      <c r="Q50" s="2">
        <f t="shared" si="5"/>
        <v>1167922120</v>
      </c>
    </row>
    <row r="51" spans="1:17" x14ac:dyDescent="0.35">
      <c r="A51">
        <v>2024</v>
      </c>
      <c r="B51" t="str">
        <f t="shared" si="0"/>
        <v>1300</v>
      </c>
      <c r="C51" t="s">
        <v>56</v>
      </c>
      <c r="D51" t="s">
        <v>61</v>
      </c>
      <c r="E51" s="1" t="s">
        <v>7</v>
      </c>
      <c r="F51">
        <v>271</v>
      </c>
      <c r="G51" t="s">
        <v>237</v>
      </c>
      <c r="H51" s="2">
        <v>-14311509</v>
      </c>
      <c r="I51" s="2">
        <v>622247815</v>
      </c>
      <c r="J51" s="2">
        <v>249255705</v>
      </c>
      <c r="K51" s="2">
        <f t="shared" si="1"/>
        <v>92987337</v>
      </c>
      <c r="L51" s="2">
        <v>156268368</v>
      </c>
      <c r="M51" s="2"/>
      <c r="N51" s="2">
        <f t="shared" si="2"/>
        <v>871503520</v>
      </c>
      <c r="O51" s="2">
        <f t="shared" si="3"/>
        <v>3215880.1476014759</v>
      </c>
      <c r="P51" s="2">
        <f t="shared" si="4"/>
        <v>2639244.1033210331</v>
      </c>
      <c r="Q51" s="2">
        <f t="shared" si="5"/>
        <v>857192011</v>
      </c>
    </row>
    <row r="52" spans="1:17" x14ac:dyDescent="0.35">
      <c r="A52">
        <v>2024</v>
      </c>
      <c r="B52" t="str">
        <f t="shared" si="0"/>
        <v>1300</v>
      </c>
      <c r="C52" t="s">
        <v>56</v>
      </c>
      <c r="D52" t="s">
        <v>62</v>
      </c>
      <c r="E52" s="1" t="s">
        <v>11</v>
      </c>
      <c r="F52">
        <v>361</v>
      </c>
      <c r="G52" t="s">
        <v>232</v>
      </c>
      <c r="H52" s="2">
        <v>-1401415</v>
      </c>
      <c r="I52" s="2">
        <v>629978170</v>
      </c>
      <c r="J52" s="2">
        <v>264412131</v>
      </c>
      <c r="K52" s="2">
        <f t="shared" si="1"/>
        <v>114336171</v>
      </c>
      <c r="L52" s="2">
        <v>150075960</v>
      </c>
      <c r="M52" s="2"/>
      <c r="N52" s="2">
        <f t="shared" si="2"/>
        <v>894390301</v>
      </c>
      <c r="O52" s="2">
        <f t="shared" si="3"/>
        <v>2477535.4598337952</v>
      </c>
      <c r="P52" s="2">
        <f t="shared" si="4"/>
        <v>2061812.5789473683</v>
      </c>
      <c r="Q52" s="2">
        <f t="shared" si="5"/>
        <v>892988886</v>
      </c>
    </row>
    <row r="53" spans="1:17" x14ac:dyDescent="0.35">
      <c r="A53">
        <v>2024</v>
      </c>
      <c r="B53" t="str">
        <f t="shared" si="0"/>
        <v>1400</v>
      </c>
      <c r="C53" t="s">
        <v>63</v>
      </c>
      <c r="D53" t="s">
        <v>64</v>
      </c>
      <c r="E53" s="1" t="s">
        <v>7</v>
      </c>
      <c r="F53">
        <v>440</v>
      </c>
      <c r="G53" t="s">
        <v>233</v>
      </c>
      <c r="H53" s="2">
        <v>-58865003</v>
      </c>
      <c r="I53" s="2">
        <v>767572806</v>
      </c>
      <c r="J53" s="2">
        <v>548037613</v>
      </c>
      <c r="K53" s="2">
        <f t="shared" si="1"/>
        <v>542784493</v>
      </c>
      <c r="L53" s="2">
        <v>5253120</v>
      </c>
      <c r="M53" s="2"/>
      <c r="N53" s="2">
        <f t="shared" si="2"/>
        <v>1315610419</v>
      </c>
      <c r="O53" s="2">
        <f t="shared" si="3"/>
        <v>2990023.6795454547</v>
      </c>
      <c r="P53" s="2">
        <f t="shared" si="4"/>
        <v>2978084.7704545455</v>
      </c>
      <c r="Q53" s="2">
        <f t="shared" si="5"/>
        <v>1256745416</v>
      </c>
    </row>
    <row r="54" spans="1:17" x14ac:dyDescent="0.35">
      <c r="A54">
        <v>2024</v>
      </c>
      <c r="B54" t="str">
        <f t="shared" si="0"/>
        <v>1400</v>
      </c>
      <c r="C54" t="s">
        <v>63</v>
      </c>
      <c r="D54" t="s">
        <v>65</v>
      </c>
      <c r="E54" s="1" t="s">
        <v>11</v>
      </c>
      <c r="F54">
        <v>195</v>
      </c>
      <c r="G54" t="s">
        <v>235</v>
      </c>
      <c r="H54" s="2">
        <v>-3979060</v>
      </c>
      <c r="I54" s="2">
        <v>446531603</v>
      </c>
      <c r="J54" s="2">
        <v>181390363</v>
      </c>
      <c r="K54" s="2">
        <f t="shared" si="1"/>
        <v>91791931</v>
      </c>
      <c r="L54" s="2">
        <v>89598432</v>
      </c>
      <c r="M54" s="2"/>
      <c r="N54" s="2">
        <f t="shared" si="2"/>
        <v>627921966</v>
      </c>
      <c r="O54" s="2">
        <f t="shared" si="3"/>
        <v>3220112.6461538463</v>
      </c>
      <c r="P54" s="2">
        <f t="shared" si="4"/>
        <v>2760633.5076923077</v>
      </c>
      <c r="Q54" s="2">
        <f t="shared" si="5"/>
        <v>623942906</v>
      </c>
    </row>
    <row r="55" spans="1:17" x14ac:dyDescent="0.35">
      <c r="A55">
        <v>2024</v>
      </c>
      <c r="B55" t="str">
        <f t="shared" si="0"/>
        <v>1400</v>
      </c>
      <c r="C55" t="s">
        <v>63</v>
      </c>
      <c r="D55" t="s">
        <v>66</v>
      </c>
      <c r="E55" s="1" t="s">
        <v>7</v>
      </c>
      <c r="F55">
        <v>526</v>
      </c>
      <c r="G55" t="s">
        <v>236</v>
      </c>
      <c r="H55" s="2">
        <v>-55564080</v>
      </c>
      <c r="I55" s="2">
        <v>1101525638</v>
      </c>
      <c r="J55" s="2">
        <v>550172384</v>
      </c>
      <c r="K55" s="2">
        <f t="shared" si="1"/>
        <v>316627352</v>
      </c>
      <c r="L55" s="2">
        <v>233545032</v>
      </c>
      <c r="M55" s="2"/>
      <c r="N55" s="2">
        <f t="shared" si="2"/>
        <v>1651698022</v>
      </c>
      <c r="O55" s="2">
        <f t="shared" si="3"/>
        <v>3140110.3079847908</v>
      </c>
      <c r="P55" s="2">
        <f t="shared" si="4"/>
        <v>2696108.3460076046</v>
      </c>
      <c r="Q55" s="2">
        <f t="shared" si="5"/>
        <v>1596133942</v>
      </c>
    </row>
    <row r="56" spans="1:17" x14ac:dyDescent="0.35">
      <c r="A56">
        <v>2024</v>
      </c>
      <c r="B56" t="str">
        <f t="shared" si="0"/>
        <v>1400</v>
      </c>
      <c r="C56" t="s">
        <v>63</v>
      </c>
      <c r="D56" t="s">
        <v>67</v>
      </c>
      <c r="E56" s="1" t="s">
        <v>7</v>
      </c>
      <c r="F56">
        <v>368</v>
      </c>
      <c r="G56" t="s">
        <v>232</v>
      </c>
      <c r="H56" s="2">
        <v>-64014504</v>
      </c>
      <c r="I56" s="2">
        <v>785011768</v>
      </c>
      <c r="J56" s="2">
        <v>366095194</v>
      </c>
      <c r="K56" s="2">
        <f t="shared" si="1"/>
        <v>213705790</v>
      </c>
      <c r="L56" s="2">
        <v>152389404</v>
      </c>
      <c r="M56" s="2"/>
      <c r="N56" s="2">
        <f t="shared" si="2"/>
        <v>1151106962</v>
      </c>
      <c r="O56" s="2">
        <f t="shared" si="3"/>
        <v>3128008.0489130435</v>
      </c>
      <c r="P56" s="2">
        <f t="shared" si="4"/>
        <v>2713906.4076086958</v>
      </c>
      <c r="Q56" s="2">
        <f t="shared" si="5"/>
        <v>1087092458</v>
      </c>
    </row>
    <row r="57" spans="1:17" x14ac:dyDescent="0.35">
      <c r="A57">
        <v>2024</v>
      </c>
      <c r="B57" t="str">
        <f t="shared" si="0"/>
        <v>1400</v>
      </c>
      <c r="C57" t="s">
        <v>63</v>
      </c>
      <c r="D57" t="s">
        <v>68</v>
      </c>
      <c r="E57" s="1" t="s">
        <v>7</v>
      </c>
      <c r="F57">
        <v>416</v>
      </c>
      <c r="G57" t="s">
        <v>233</v>
      </c>
      <c r="H57" s="2">
        <v>-70620292</v>
      </c>
      <c r="I57" s="2">
        <v>789000027</v>
      </c>
      <c r="J57" s="2">
        <v>637244887</v>
      </c>
      <c r="K57" s="2">
        <f t="shared" si="1"/>
        <v>253443923</v>
      </c>
      <c r="L57" s="2">
        <v>383800964</v>
      </c>
      <c r="M57" s="2"/>
      <c r="N57" s="2">
        <f t="shared" si="2"/>
        <v>1426244914</v>
      </c>
      <c r="O57" s="2">
        <f t="shared" si="3"/>
        <v>3428473.3509615385</v>
      </c>
      <c r="P57" s="2">
        <f t="shared" si="4"/>
        <v>2505874.8798076925</v>
      </c>
      <c r="Q57" s="2">
        <f t="shared" si="5"/>
        <v>1355624622</v>
      </c>
    </row>
    <row r="58" spans="1:17" x14ac:dyDescent="0.35">
      <c r="A58">
        <v>2024</v>
      </c>
      <c r="B58" t="str">
        <f t="shared" si="0"/>
        <v>1400</v>
      </c>
      <c r="C58" t="s">
        <v>63</v>
      </c>
      <c r="D58" t="s">
        <v>69</v>
      </c>
      <c r="E58" s="1" t="s">
        <v>7</v>
      </c>
      <c r="F58">
        <v>424</v>
      </c>
      <c r="G58" t="s">
        <v>233</v>
      </c>
      <c r="H58" s="2">
        <v>-56748637</v>
      </c>
      <c r="I58" s="2">
        <v>789462305</v>
      </c>
      <c r="J58" s="2">
        <v>376219908</v>
      </c>
      <c r="K58" s="2">
        <f t="shared" si="1"/>
        <v>209196192</v>
      </c>
      <c r="L58" s="2">
        <v>167023716</v>
      </c>
      <c r="M58" s="2"/>
      <c r="N58" s="2">
        <f t="shared" si="2"/>
        <v>1165682213</v>
      </c>
      <c r="O58" s="2">
        <f t="shared" si="3"/>
        <v>2749250.5023584906</v>
      </c>
      <c r="P58" s="2">
        <f t="shared" si="4"/>
        <v>2355326.6438679243</v>
      </c>
      <c r="Q58" s="2">
        <f t="shared" si="5"/>
        <v>1108933576</v>
      </c>
    </row>
    <row r="59" spans="1:17" x14ac:dyDescent="0.35">
      <c r="A59">
        <v>2024</v>
      </c>
      <c r="B59" t="str">
        <f t="shared" si="0"/>
        <v>1400</v>
      </c>
      <c r="C59" t="s">
        <v>63</v>
      </c>
      <c r="D59" t="s">
        <v>70</v>
      </c>
      <c r="E59" s="1" t="s">
        <v>71</v>
      </c>
      <c r="F59">
        <v>460</v>
      </c>
      <c r="G59" t="s">
        <v>233</v>
      </c>
      <c r="H59" s="2">
        <v>-47267655</v>
      </c>
      <c r="I59" s="2">
        <v>905731230</v>
      </c>
      <c r="J59" s="2">
        <v>417933354</v>
      </c>
      <c r="K59" s="2">
        <f t="shared" si="1"/>
        <v>213896766</v>
      </c>
      <c r="L59" s="2">
        <v>204036588</v>
      </c>
      <c r="M59" s="2"/>
      <c r="N59" s="2">
        <f t="shared" si="2"/>
        <v>1323664584</v>
      </c>
      <c r="O59" s="2">
        <f t="shared" si="3"/>
        <v>2877531.7043478261</v>
      </c>
      <c r="P59" s="2">
        <f t="shared" si="4"/>
        <v>2433973.9043478263</v>
      </c>
      <c r="Q59" s="2">
        <f t="shared" si="5"/>
        <v>1276396929</v>
      </c>
    </row>
    <row r="60" spans="1:17" x14ac:dyDescent="0.35">
      <c r="A60">
        <v>2024</v>
      </c>
      <c r="B60" t="str">
        <f t="shared" si="0"/>
        <v>1400</v>
      </c>
      <c r="C60" t="s">
        <v>63</v>
      </c>
      <c r="D60" t="s">
        <v>72</v>
      </c>
      <c r="E60" s="1" t="s">
        <v>7</v>
      </c>
      <c r="F60">
        <v>505</v>
      </c>
      <c r="G60" t="s">
        <v>236</v>
      </c>
      <c r="H60" s="2">
        <v>-68327528</v>
      </c>
      <c r="I60" s="2">
        <v>879970240</v>
      </c>
      <c r="J60" s="2">
        <v>412108496</v>
      </c>
      <c r="K60" s="2">
        <f t="shared" si="1"/>
        <v>198330380</v>
      </c>
      <c r="L60" s="2">
        <v>213778116</v>
      </c>
      <c r="M60" s="2"/>
      <c r="N60" s="2">
        <f t="shared" si="2"/>
        <v>1292078736</v>
      </c>
      <c r="O60" s="2">
        <f t="shared" si="3"/>
        <v>2558571.7544554453</v>
      </c>
      <c r="P60" s="2">
        <f t="shared" si="4"/>
        <v>2135248.7524752477</v>
      </c>
      <c r="Q60" s="2">
        <f t="shared" si="5"/>
        <v>1223751208</v>
      </c>
    </row>
    <row r="61" spans="1:17" x14ac:dyDescent="0.35">
      <c r="A61">
        <v>2024</v>
      </c>
      <c r="B61" t="str">
        <f t="shared" si="0"/>
        <v>1400</v>
      </c>
      <c r="C61" t="s">
        <v>63</v>
      </c>
      <c r="D61" t="s">
        <v>73</v>
      </c>
      <c r="E61" s="1" t="s">
        <v>7</v>
      </c>
      <c r="F61">
        <v>627</v>
      </c>
      <c r="G61" t="s">
        <v>234</v>
      </c>
      <c r="H61" s="2">
        <v>-1051389</v>
      </c>
      <c r="I61" s="2">
        <v>978879689</v>
      </c>
      <c r="J61" s="2">
        <v>446074696</v>
      </c>
      <c r="K61" s="2">
        <f t="shared" si="1"/>
        <v>285299524</v>
      </c>
      <c r="L61" s="2">
        <v>160775172</v>
      </c>
      <c r="M61" s="2"/>
      <c r="N61" s="2">
        <f t="shared" si="2"/>
        <v>1424954385</v>
      </c>
      <c r="O61" s="2">
        <f t="shared" si="3"/>
        <v>2272654.5215311004</v>
      </c>
      <c r="P61" s="2">
        <f t="shared" si="4"/>
        <v>2016234.7894736843</v>
      </c>
      <c r="Q61" s="2">
        <f t="shared" si="5"/>
        <v>1423902996</v>
      </c>
    </row>
    <row r="62" spans="1:17" x14ac:dyDescent="0.35">
      <c r="A62">
        <v>2024</v>
      </c>
      <c r="B62" t="str">
        <f t="shared" si="0"/>
        <v>1604</v>
      </c>
      <c r="C62" t="s">
        <v>74</v>
      </c>
      <c r="D62" t="s">
        <v>75</v>
      </c>
      <c r="E62" s="1" t="s">
        <v>11</v>
      </c>
      <c r="F62">
        <v>419</v>
      </c>
      <c r="G62" t="s">
        <v>233</v>
      </c>
      <c r="H62" s="2">
        <v>-70532700</v>
      </c>
      <c r="I62" s="2">
        <v>889883193</v>
      </c>
      <c r="J62" s="2">
        <v>527781269</v>
      </c>
      <c r="K62" s="2">
        <f t="shared" si="1"/>
        <v>137179664</v>
      </c>
      <c r="L62" s="2">
        <v>390601605</v>
      </c>
      <c r="M62" s="2"/>
      <c r="N62" s="2">
        <f t="shared" si="2"/>
        <v>1417664462</v>
      </c>
      <c r="O62" s="2">
        <f t="shared" si="3"/>
        <v>3383447.4033412887</v>
      </c>
      <c r="P62" s="2">
        <f t="shared" si="4"/>
        <v>2451224.0023866347</v>
      </c>
      <c r="Q62" s="2">
        <f t="shared" si="5"/>
        <v>1347131762</v>
      </c>
    </row>
    <row r="63" spans="1:17" x14ac:dyDescent="0.35">
      <c r="A63">
        <v>2024</v>
      </c>
      <c r="B63" t="str">
        <f t="shared" ref="B63:B90" si="6">LEFT(C63,4)</f>
        <v>1604</v>
      </c>
      <c r="C63" t="s">
        <v>74</v>
      </c>
      <c r="D63" t="s">
        <v>76</v>
      </c>
      <c r="E63" s="1" t="s">
        <v>77</v>
      </c>
      <c r="F63">
        <v>94</v>
      </c>
      <c r="G63" t="s">
        <v>238</v>
      </c>
      <c r="H63" s="2">
        <v>-39454591</v>
      </c>
      <c r="I63" s="2">
        <v>253586745</v>
      </c>
      <c r="J63" s="2">
        <v>116258252</v>
      </c>
      <c r="K63" s="2">
        <f t="shared" si="1"/>
        <v>35998610</v>
      </c>
      <c r="L63" s="2">
        <v>80259642</v>
      </c>
      <c r="M63" s="2"/>
      <c r="N63" s="2">
        <f t="shared" si="2"/>
        <v>369844997</v>
      </c>
      <c r="O63" s="2">
        <f t="shared" si="3"/>
        <v>3934521.2446808512</v>
      </c>
      <c r="P63" s="2">
        <f t="shared" si="4"/>
        <v>3080695.2659574468</v>
      </c>
      <c r="Q63" s="2">
        <f t="shared" si="5"/>
        <v>330390406</v>
      </c>
    </row>
    <row r="64" spans="1:17" x14ac:dyDescent="0.35">
      <c r="A64">
        <v>2024</v>
      </c>
      <c r="B64" t="str">
        <f t="shared" si="6"/>
        <v>1604</v>
      </c>
      <c r="C64" t="s">
        <v>74</v>
      </c>
      <c r="D64" t="s">
        <v>78</v>
      </c>
      <c r="E64" s="1" t="s">
        <v>31</v>
      </c>
      <c r="F64">
        <v>359</v>
      </c>
      <c r="G64" t="s">
        <v>232</v>
      </c>
      <c r="H64" s="2">
        <v>-16360115</v>
      </c>
      <c r="I64" s="2">
        <v>619959391</v>
      </c>
      <c r="J64" s="2">
        <v>224107029</v>
      </c>
      <c r="K64" s="2">
        <f t="shared" si="1"/>
        <v>150510969</v>
      </c>
      <c r="L64" s="2">
        <v>73596060</v>
      </c>
      <c r="M64" s="2"/>
      <c r="N64" s="2">
        <f t="shared" si="2"/>
        <v>844066420</v>
      </c>
      <c r="O64" s="2">
        <f t="shared" si="3"/>
        <v>2351159.9442896936</v>
      </c>
      <c r="P64" s="2">
        <f t="shared" si="4"/>
        <v>2146156.9916434539</v>
      </c>
      <c r="Q64" s="2">
        <f t="shared" si="5"/>
        <v>827706305</v>
      </c>
    </row>
    <row r="65" spans="1:17" x14ac:dyDescent="0.35">
      <c r="A65">
        <v>2024</v>
      </c>
      <c r="B65" t="str">
        <f t="shared" si="6"/>
        <v>1604</v>
      </c>
      <c r="C65" t="s">
        <v>74</v>
      </c>
      <c r="D65" t="s">
        <v>79</v>
      </c>
      <c r="E65" s="1" t="s">
        <v>7</v>
      </c>
      <c r="F65">
        <v>576</v>
      </c>
      <c r="G65" t="s">
        <v>236</v>
      </c>
      <c r="H65" s="2">
        <v>-36605836</v>
      </c>
      <c r="I65" s="2">
        <v>991813577</v>
      </c>
      <c r="J65" s="2">
        <v>507649012</v>
      </c>
      <c r="K65" s="2">
        <f t="shared" si="1"/>
        <v>210252064</v>
      </c>
      <c r="L65" s="2">
        <v>297396948</v>
      </c>
      <c r="M65" s="2"/>
      <c r="N65" s="2">
        <f t="shared" si="2"/>
        <v>1499462589</v>
      </c>
      <c r="O65" s="2">
        <f t="shared" si="3"/>
        <v>2603233.6614583335</v>
      </c>
      <c r="P65" s="2">
        <f t="shared" si="4"/>
        <v>2086919.515625</v>
      </c>
      <c r="Q65" s="2">
        <f t="shared" si="5"/>
        <v>1462856753</v>
      </c>
    </row>
    <row r="66" spans="1:17" x14ac:dyDescent="0.35">
      <c r="A66">
        <v>2024</v>
      </c>
      <c r="B66" t="str">
        <f t="shared" si="6"/>
        <v>1604</v>
      </c>
      <c r="C66" t="s">
        <v>74</v>
      </c>
      <c r="D66" t="s">
        <v>80</v>
      </c>
      <c r="E66" s="1" t="s">
        <v>33</v>
      </c>
      <c r="F66">
        <v>406</v>
      </c>
      <c r="G66" t="s">
        <v>233</v>
      </c>
      <c r="H66" s="2">
        <v>-22891184</v>
      </c>
      <c r="I66" s="2">
        <v>701213327</v>
      </c>
      <c r="J66" s="2">
        <v>410686890</v>
      </c>
      <c r="K66" s="2">
        <f t="shared" si="1"/>
        <v>150449394</v>
      </c>
      <c r="L66" s="2">
        <v>260237496</v>
      </c>
      <c r="M66" s="2"/>
      <c r="N66" s="2">
        <f t="shared" si="2"/>
        <v>1111900217</v>
      </c>
      <c r="O66" s="2">
        <f t="shared" si="3"/>
        <v>2738670.4852216747</v>
      </c>
      <c r="P66" s="2">
        <f t="shared" si="4"/>
        <v>2097691.4310344825</v>
      </c>
      <c r="Q66" s="2">
        <f t="shared" si="5"/>
        <v>1089009033</v>
      </c>
    </row>
    <row r="67" spans="1:17" x14ac:dyDescent="0.35">
      <c r="A67">
        <v>2024</v>
      </c>
      <c r="B67" t="str">
        <f t="shared" si="6"/>
        <v>2000</v>
      </c>
      <c r="C67" t="s">
        <v>81</v>
      </c>
      <c r="D67" t="s">
        <v>82</v>
      </c>
      <c r="E67" s="1" t="s">
        <v>7</v>
      </c>
      <c r="F67">
        <v>329</v>
      </c>
      <c r="G67" t="s">
        <v>232</v>
      </c>
      <c r="H67" s="2">
        <v>-18731560</v>
      </c>
      <c r="I67" s="2">
        <v>722878662</v>
      </c>
      <c r="J67" s="2">
        <v>279318358</v>
      </c>
      <c r="K67" s="2">
        <f t="shared" ref="K67:K130" si="7">J67-L67-M67</f>
        <v>117165982</v>
      </c>
      <c r="L67" s="2">
        <v>162152376</v>
      </c>
      <c r="M67" s="2"/>
      <c r="N67" s="2">
        <f t="shared" ref="N67:N130" si="8">I67+J67</f>
        <v>1002197020</v>
      </c>
      <c r="O67" s="2">
        <f t="shared" ref="O67:O130" si="9">N67/F67</f>
        <v>3046191.5501519758</v>
      </c>
      <c r="P67" s="2">
        <f t="shared" ref="P67:P130" si="10">(N67-L67-M67)/F67</f>
        <v>2553327.1854103343</v>
      </c>
      <c r="Q67" s="2">
        <f t="shared" ref="Q67:Q130" si="11">N67+H67</f>
        <v>983465460</v>
      </c>
    </row>
    <row r="68" spans="1:17" x14ac:dyDescent="0.35">
      <c r="A68">
        <v>2024</v>
      </c>
      <c r="B68" t="str">
        <f t="shared" si="6"/>
        <v>2000</v>
      </c>
      <c r="C68" t="s">
        <v>81</v>
      </c>
      <c r="D68" t="s">
        <v>212</v>
      </c>
      <c r="E68" s="1" t="s">
        <v>7</v>
      </c>
      <c r="F68">
        <v>383</v>
      </c>
      <c r="G68" t="s">
        <v>232</v>
      </c>
      <c r="H68" s="2">
        <v>-19735093</v>
      </c>
      <c r="I68" s="2">
        <v>936138853</v>
      </c>
      <c r="J68" s="2">
        <v>197608700</v>
      </c>
      <c r="K68" s="2">
        <f t="shared" si="7"/>
        <v>144031268</v>
      </c>
      <c r="L68" s="2">
        <v>53577432</v>
      </c>
      <c r="M68" s="2"/>
      <c r="N68" s="2">
        <f t="shared" si="8"/>
        <v>1133747553</v>
      </c>
      <c r="O68" s="2">
        <f t="shared" si="9"/>
        <v>2960176.3785900786</v>
      </c>
      <c r="P68" s="2">
        <f t="shared" si="10"/>
        <v>2820287.5221932116</v>
      </c>
      <c r="Q68" s="2">
        <f t="shared" si="11"/>
        <v>1114012460</v>
      </c>
    </row>
    <row r="69" spans="1:17" x14ac:dyDescent="0.35">
      <c r="A69">
        <v>2024</v>
      </c>
      <c r="B69" t="str">
        <f t="shared" si="6"/>
        <v>2000</v>
      </c>
      <c r="C69" t="s">
        <v>81</v>
      </c>
      <c r="D69" t="s">
        <v>83</v>
      </c>
      <c r="E69" s="1" t="s">
        <v>7</v>
      </c>
      <c r="F69">
        <v>457</v>
      </c>
      <c r="G69" t="s">
        <v>233</v>
      </c>
      <c r="H69" s="2">
        <v>-35362304</v>
      </c>
      <c r="I69" s="2">
        <v>795334177</v>
      </c>
      <c r="J69" s="2">
        <v>235176675</v>
      </c>
      <c r="K69" s="2">
        <f t="shared" si="7"/>
        <v>137511579</v>
      </c>
      <c r="L69" s="2">
        <v>97665096</v>
      </c>
      <c r="M69" s="2"/>
      <c r="N69" s="2">
        <f t="shared" si="8"/>
        <v>1030510852</v>
      </c>
      <c r="O69" s="2">
        <f t="shared" si="9"/>
        <v>2254947.1597374179</v>
      </c>
      <c r="P69" s="2">
        <f t="shared" si="10"/>
        <v>2041237.9781181619</v>
      </c>
      <c r="Q69" s="2">
        <f t="shared" si="11"/>
        <v>995148548</v>
      </c>
    </row>
    <row r="70" spans="1:17" x14ac:dyDescent="0.35">
      <c r="A70">
        <v>2024</v>
      </c>
      <c r="B70" t="str">
        <f t="shared" si="6"/>
        <v>2000</v>
      </c>
      <c r="C70" t="s">
        <v>81</v>
      </c>
      <c r="D70" t="s">
        <v>84</v>
      </c>
      <c r="E70" s="1" t="s">
        <v>7</v>
      </c>
      <c r="F70">
        <v>416</v>
      </c>
      <c r="G70" t="s">
        <v>233</v>
      </c>
      <c r="H70" s="2">
        <v>-33297949</v>
      </c>
      <c r="I70" s="2">
        <v>894356668</v>
      </c>
      <c r="J70" s="2">
        <v>351349055</v>
      </c>
      <c r="K70" s="2">
        <f t="shared" si="7"/>
        <v>288377111</v>
      </c>
      <c r="L70" s="2">
        <v>62971944</v>
      </c>
      <c r="M70" s="2"/>
      <c r="N70" s="2">
        <f t="shared" si="8"/>
        <v>1245705723</v>
      </c>
      <c r="O70" s="2">
        <f t="shared" si="9"/>
        <v>2994484.9110576925</v>
      </c>
      <c r="P70" s="2">
        <f t="shared" si="10"/>
        <v>2843110.045673077</v>
      </c>
      <c r="Q70" s="2">
        <f t="shared" si="11"/>
        <v>1212407774</v>
      </c>
    </row>
    <row r="71" spans="1:17" x14ac:dyDescent="0.35">
      <c r="A71">
        <v>2024</v>
      </c>
      <c r="B71" t="str">
        <f t="shared" si="6"/>
        <v>2000</v>
      </c>
      <c r="C71" t="s">
        <v>81</v>
      </c>
      <c r="D71" t="s">
        <v>85</v>
      </c>
      <c r="E71" s="1" t="s">
        <v>7</v>
      </c>
      <c r="F71">
        <v>353</v>
      </c>
      <c r="G71" t="s">
        <v>232</v>
      </c>
      <c r="H71" s="2">
        <v>-16005318</v>
      </c>
      <c r="I71" s="2">
        <v>740844988</v>
      </c>
      <c r="J71" s="2">
        <v>199072959</v>
      </c>
      <c r="K71" s="2">
        <f t="shared" si="7"/>
        <v>145839339</v>
      </c>
      <c r="L71" s="2">
        <v>53233620</v>
      </c>
      <c r="M71" s="2"/>
      <c r="N71" s="2">
        <f t="shared" si="8"/>
        <v>939917947</v>
      </c>
      <c r="O71" s="2">
        <f t="shared" si="9"/>
        <v>2662657.0736543909</v>
      </c>
      <c r="P71" s="2">
        <f t="shared" si="10"/>
        <v>2511853.6175637394</v>
      </c>
      <c r="Q71" s="2">
        <f t="shared" si="11"/>
        <v>923912629</v>
      </c>
    </row>
    <row r="72" spans="1:17" x14ac:dyDescent="0.35">
      <c r="A72">
        <v>2024</v>
      </c>
      <c r="B72" t="str">
        <f t="shared" si="6"/>
        <v>2000</v>
      </c>
      <c r="C72" t="s">
        <v>81</v>
      </c>
      <c r="D72" t="s">
        <v>86</v>
      </c>
      <c r="E72" s="1" t="s">
        <v>7</v>
      </c>
      <c r="F72">
        <v>462</v>
      </c>
      <c r="G72" t="s">
        <v>233</v>
      </c>
      <c r="H72" s="2">
        <v>-20998278</v>
      </c>
      <c r="I72" s="2">
        <v>1009375181</v>
      </c>
      <c r="J72" s="2">
        <v>223135033</v>
      </c>
      <c r="K72" s="2">
        <f t="shared" si="7"/>
        <v>147481561</v>
      </c>
      <c r="L72" s="2">
        <v>75653472</v>
      </c>
      <c r="M72" s="2"/>
      <c r="N72" s="2">
        <f t="shared" si="8"/>
        <v>1232510214</v>
      </c>
      <c r="O72" s="2">
        <f t="shared" si="9"/>
        <v>2667771.0259740259</v>
      </c>
      <c r="P72" s="2">
        <f t="shared" si="10"/>
        <v>2504018.9220779222</v>
      </c>
      <c r="Q72" s="2">
        <f t="shared" si="11"/>
        <v>1211511936</v>
      </c>
    </row>
    <row r="73" spans="1:17" x14ac:dyDescent="0.35">
      <c r="A73">
        <v>2024</v>
      </c>
      <c r="B73" t="str">
        <f t="shared" si="6"/>
        <v>2000</v>
      </c>
      <c r="C73" t="s">
        <v>81</v>
      </c>
      <c r="D73" t="s">
        <v>87</v>
      </c>
      <c r="E73" s="1" t="s">
        <v>71</v>
      </c>
      <c r="F73">
        <v>407</v>
      </c>
      <c r="G73" t="s">
        <v>233</v>
      </c>
      <c r="H73" s="2">
        <v>-77780970</v>
      </c>
      <c r="I73" s="2">
        <v>881648458</v>
      </c>
      <c r="J73" s="2">
        <v>277763436</v>
      </c>
      <c r="K73" s="2">
        <f t="shared" si="7"/>
        <v>172181328</v>
      </c>
      <c r="L73" s="2">
        <v>105582108</v>
      </c>
      <c r="M73" s="2"/>
      <c r="N73" s="2">
        <f t="shared" si="8"/>
        <v>1159411894</v>
      </c>
      <c r="O73" s="2">
        <f t="shared" si="9"/>
        <v>2848677.8722358723</v>
      </c>
      <c r="P73" s="2">
        <f t="shared" si="10"/>
        <v>2589262.3734643734</v>
      </c>
      <c r="Q73" s="2">
        <f t="shared" si="11"/>
        <v>1081630924</v>
      </c>
    </row>
    <row r="74" spans="1:17" x14ac:dyDescent="0.35">
      <c r="A74">
        <v>2024</v>
      </c>
      <c r="B74" t="str">
        <f t="shared" si="6"/>
        <v>2506</v>
      </c>
      <c r="C74" t="s">
        <v>88</v>
      </c>
      <c r="D74" t="s">
        <v>89</v>
      </c>
      <c r="E74" s="1" t="s">
        <v>7</v>
      </c>
      <c r="F74">
        <v>218</v>
      </c>
      <c r="G74" t="s">
        <v>237</v>
      </c>
      <c r="H74" s="2">
        <v>-2853021</v>
      </c>
      <c r="I74" s="2">
        <v>437009075</v>
      </c>
      <c r="J74" s="2">
        <v>163478037</v>
      </c>
      <c r="K74" s="2">
        <f t="shared" si="7"/>
        <v>79568985</v>
      </c>
      <c r="L74" s="2">
        <v>83909052</v>
      </c>
      <c r="M74" s="2"/>
      <c r="N74" s="2">
        <f t="shared" si="8"/>
        <v>600487112</v>
      </c>
      <c r="O74" s="2">
        <f t="shared" si="9"/>
        <v>2754528.0366972475</v>
      </c>
      <c r="P74" s="2">
        <f t="shared" si="10"/>
        <v>2369624.1284403671</v>
      </c>
      <c r="Q74" s="2">
        <f t="shared" si="11"/>
        <v>597634091</v>
      </c>
    </row>
    <row r="75" spans="1:17" x14ac:dyDescent="0.35">
      <c r="A75">
        <v>2024</v>
      </c>
      <c r="B75" t="str">
        <f t="shared" si="6"/>
        <v>2510</v>
      </c>
      <c r="C75" t="s">
        <v>90</v>
      </c>
      <c r="D75" t="s">
        <v>91</v>
      </c>
      <c r="E75" s="1" t="s">
        <v>7</v>
      </c>
      <c r="F75">
        <v>251</v>
      </c>
      <c r="G75" t="s">
        <v>237</v>
      </c>
      <c r="H75" s="2">
        <v>-3720942</v>
      </c>
      <c r="I75" s="2">
        <v>595706983</v>
      </c>
      <c r="J75" s="2">
        <v>192782645</v>
      </c>
      <c r="K75" s="2">
        <f t="shared" si="7"/>
        <v>80464649</v>
      </c>
      <c r="L75" s="2">
        <v>112317996</v>
      </c>
      <c r="M75" s="2"/>
      <c r="N75" s="2">
        <f t="shared" si="8"/>
        <v>788489628</v>
      </c>
      <c r="O75" s="2">
        <f t="shared" si="9"/>
        <v>3141392.9402390439</v>
      </c>
      <c r="P75" s="2">
        <f t="shared" si="10"/>
        <v>2693910.8844621512</v>
      </c>
      <c r="Q75" s="2">
        <f t="shared" si="11"/>
        <v>784768686</v>
      </c>
    </row>
    <row r="76" spans="1:17" x14ac:dyDescent="0.35">
      <c r="A76">
        <v>2024</v>
      </c>
      <c r="B76" t="str">
        <f t="shared" si="6"/>
        <v>2510</v>
      </c>
      <c r="C76" t="s">
        <v>90</v>
      </c>
      <c r="D76" t="s">
        <v>92</v>
      </c>
      <c r="E76" s="1" t="s">
        <v>7</v>
      </c>
      <c r="F76">
        <v>307</v>
      </c>
      <c r="G76" t="s">
        <v>232</v>
      </c>
      <c r="H76" s="2">
        <v>-4447597</v>
      </c>
      <c r="I76" s="2">
        <v>713610126</v>
      </c>
      <c r="J76" s="2">
        <v>211220525</v>
      </c>
      <c r="K76" s="2">
        <f t="shared" si="7"/>
        <v>116896041</v>
      </c>
      <c r="L76" s="2">
        <v>94265004</v>
      </c>
      <c r="M76" s="2">
        <v>59480</v>
      </c>
      <c r="N76" s="2">
        <f t="shared" si="8"/>
        <v>924830651</v>
      </c>
      <c r="O76" s="2">
        <f t="shared" si="9"/>
        <v>3012477.6905537457</v>
      </c>
      <c r="P76" s="2">
        <f t="shared" si="10"/>
        <v>2705231.8143322477</v>
      </c>
      <c r="Q76" s="2">
        <f t="shared" si="11"/>
        <v>920383054</v>
      </c>
    </row>
    <row r="77" spans="1:17" x14ac:dyDescent="0.35">
      <c r="A77">
        <v>2024</v>
      </c>
      <c r="B77" t="str">
        <f t="shared" si="6"/>
        <v>3000</v>
      </c>
      <c r="C77" t="s">
        <v>93</v>
      </c>
      <c r="D77" t="s">
        <v>94</v>
      </c>
      <c r="E77" s="1" t="s">
        <v>7</v>
      </c>
      <c r="F77">
        <v>471</v>
      </c>
      <c r="G77" t="s">
        <v>233</v>
      </c>
      <c r="H77" s="2">
        <v>-53587696</v>
      </c>
      <c r="I77" s="2">
        <v>1019101031</v>
      </c>
      <c r="J77" s="2">
        <v>208354664</v>
      </c>
      <c r="K77" s="2">
        <f t="shared" si="7"/>
        <v>107446690</v>
      </c>
      <c r="L77" s="2">
        <v>100907974</v>
      </c>
      <c r="M77" s="2"/>
      <c r="N77" s="2">
        <f t="shared" si="8"/>
        <v>1227455695</v>
      </c>
      <c r="O77" s="2">
        <f t="shared" si="9"/>
        <v>2606063.0467091296</v>
      </c>
      <c r="P77" s="2">
        <f t="shared" si="10"/>
        <v>2391821.0636942675</v>
      </c>
      <c r="Q77" s="2">
        <f t="shared" si="11"/>
        <v>1173867999</v>
      </c>
    </row>
    <row r="78" spans="1:17" x14ac:dyDescent="0.35">
      <c r="A78">
        <v>2024</v>
      </c>
      <c r="B78" t="str">
        <f t="shared" si="6"/>
        <v>3000</v>
      </c>
      <c r="C78" t="s">
        <v>93</v>
      </c>
      <c r="D78" t="s">
        <v>95</v>
      </c>
      <c r="E78" s="1" t="s">
        <v>7</v>
      </c>
      <c r="F78">
        <v>692</v>
      </c>
      <c r="G78" t="s">
        <v>234</v>
      </c>
      <c r="H78" s="2">
        <v>-71297872</v>
      </c>
      <c r="I78" s="2">
        <v>1077510256</v>
      </c>
      <c r="J78" s="2">
        <v>358850059</v>
      </c>
      <c r="K78" s="2">
        <f t="shared" si="7"/>
        <v>187169119</v>
      </c>
      <c r="L78" s="2">
        <v>171680940</v>
      </c>
      <c r="M78" s="2"/>
      <c r="N78" s="2">
        <f t="shared" si="8"/>
        <v>1436360315</v>
      </c>
      <c r="O78" s="2">
        <f t="shared" si="9"/>
        <v>2075665.1950867053</v>
      </c>
      <c r="P78" s="2">
        <f t="shared" si="10"/>
        <v>1827571.3511560694</v>
      </c>
      <c r="Q78" s="2">
        <f t="shared" si="11"/>
        <v>1365062443</v>
      </c>
    </row>
    <row r="79" spans="1:17" x14ac:dyDescent="0.35">
      <c r="A79">
        <v>2024</v>
      </c>
      <c r="B79" t="str">
        <f t="shared" si="6"/>
        <v>3511</v>
      </c>
      <c r="C79" t="s">
        <v>96</v>
      </c>
      <c r="D79" t="s">
        <v>97</v>
      </c>
      <c r="E79" s="1" t="s">
        <v>7</v>
      </c>
      <c r="F79">
        <v>91</v>
      </c>
      <c r="G79" t="s">
        <v>238</v>
      </c>
      <c r="H79" s="2">
        <v>-30156221</v>
      </c>
      <c r="I79" s="2">
        <v>276859210</v>
      </c>
      <c r="J79" s="2">
        <v>168601129</v>
      </c>
      <c r="K79" s="2">
        <f t="shared" si="7"/>
        <v>61236736</v>
      </c>
      <c r="L79" s="2">
        <v>65602848</v>
      </c>
      <c r="M79" s="2">
        <v>41761545</v>
      </c>
      <c r="N79" s="2">
        <f t="shared" si="8"/>
        <v>445460339</v>
      </c>
      <c r="O79" s="2">
        <f t="shared" si="9"/>
        <v>4895168.5604395606</v>
      </c>
      <c r="P79" s="2">
        <f t="shared" si="10"/>
        <v>3715340.0659340657</v>
      </c>
      <c r="Q79" s="2">
        <f t="shared" si="11"/>
        <v>415304118</v>
      </c>
    </row>
    <row r="80" spans="1:17" x14ac:dyDescent="0.35">
      <c r="A80">
        <v>2024</v>
      </c>
      <c r="B80" t="str">
        <f t="shared" si="6"/>
        <v>3609</v>
      </c>
      <c r="C80" t="s">
        <v>98</v>
      </c>
      <c r="D80" t="s">
        <v>99</v>
      </c>
      <c r="E80" s="1" t="s">
        <v>7</v>
      </c>
      <c r="F80">
        <v>172</v>
      </c>
      <c r="G80" t="s">
        <v>235</v>
      </c>
      <c r="H80" s="2">
        <v>-20730564</v>
      </c>
      <c r="I80" s="2">
        <v>446258024</v>
      </c>
      <c r="J80" s="2">
        <v>245736934</v>
      </c>
      <c r="K80" s="2">
        <f t="shared" si="7"/>
        <v>67823956</v>
      </c>
      <c r="L80" s="2">
        <v>75401880</v>
      </c>
      <c r="M80" s="2">
        <v>102511098</v>
      </c>
      <c r="N80" s="2">
        <f t="shared" si="8"/>
        <v>691994958</v>
      </c>
      <c r="O80" s="2">
        <f t="shared" si="9"/>
        <v>4023226.5</v>
      </c>
      <c r="P80" s="2">
        <f t="shared" si="10"/>
        <v>2988848.7209302327</v>
      </c>
      <c r="Q80" s="2">
        <f t="shared" si="11"/>
        <v>671264394</v>
      </c>
    </row>
    <row r="81" spans="1:55" x14ac:dyDescent="0.35">
      <c r="A81">
        <v>2024</v>
      </c>
      <c r="B81" t="str">
        <f t="shared" si="6"/>
        <v>3609</v>
      </c>
      <c r="C81" t="s">
        <v>98</v>
      </c>
      <c r="D81" t="s">
        <v>100</v>
      </c>
      <c r="E81" s="1" t="s">
        <v>7</v>
      </c>
      <c r="F81">
        <v>335</v>
      </c>
      <c r="G81" t="s">
        <v>232</v>
      </c>
      <c r="H81" s="2">
        <v>-3910189</v>
      </c>
      <c r="I81" s="2">
        <v>652397615</v>
      </c>
      <c r="J81" s="2">
        <v>373651252</v>
      </c>
      <c r="K81" s="2">
        <f t="shared" si="7"/>
        <v>106584917</v>
      </c>
      <c r="L81" s="2">
        <v>206574000</v>
      </c>
      <c r="M81" s="2">
        <v>60492335</v>
      </c>
      <c r="N81" s="2">
        <f t="shared" si="8"/>
        <v>1026048867</v>
      </c>
      <c r="O81" s="2">
        <f t="shared" si="9"/>
        <v>3062832.4388059704</v>
      </c>
      <c r="P81" s="2">
        <f t="shared" si="10"/>
        <v>2265619.4985074629</v>
      </c>
      <c r="Q81" s="2">
        <f t="shared" si="11"/>
        <v>1022138678</v>
      </c>
    </row>
    <row r="82" spans="1:55" x14ac:dyDescent="0.35">
      <c r="A82">
        <v>2024</v>
      </c>
      <c r="B82" t="str">
        <f t="shared" si="6"/>
        <v>3709</v>
      </c>
      <c r="C82" t="s">
        <v>101</v>
      </c>
      <c r="D82" t="s">
        <v>102</v>
      </c>
      <c r="E82" s="1" t="s">
        <v>7</v>
      </c>
      <c r="F82">
        <v>113</v>
      </c>
      <c r="G82" t="s">
        <v>235</v>
      </c>
      <c r="H82" s="2">
        <v>-18674731</v>
      </c>
      <c r="I82" s="2">
        <v>256329404</v>
      </c>
      <c r="J82" s="2">
        <v>111693634</v>
      </c>
      <c r="K82" s="2">
        <f t="shared" si="7"/>
        <v>52530077</v>
      </c>
      <c r="L82" s="2">
        <v>55098327</v>
      </c>
      <c r="M82" s="2">
        <v>4065230</v>
      </c>
      <c r="N82" s="2">
        <f t="shared" si="8"/>
        <v>368023038</v>
      </c>
      <c r="O82" s="2">
        <f t="shared" si="9"/>
        <v>3256841.0442477874</v>
      </c>
      <c r="P82" s="2">
        <f t="shared" si="10"/>
        <v>2733269.7433628319</v>
      </c>
      <c r="Q82" s="2">
        <f t="shared" si="11"/>
        <v>349348307</v>
      </c>
    </row>
    <row r="83" spans="1:55" x14ac:dyDescent="0.35">
      <c r="A83">
        <v>2024</v>
      </c>
      <c r="B83" t="str">
        <f t="shared" si="6"/>
        <v>3714</v>
      </c>
      <c r="C83" t="s">
        <v>103</v>
      </c>
      <c r="D83" t="s">
        <v>104</v>
      </c>
      <c r="E83" s="1" t="s">
        <v>7</v>
      </c>
      <c r="F83">
        <v>219</v>
      </c>
      <c r="G83" t="s">
        <v>237</v>
      </c>
      <c r="H83" s="2">
        <v>-22181190</v>
      </c>
      <c r="I83" s="2">
        <v>611791912</v>
      </c>
      <c r="J83" s="2">
        <v>182931903</v>
      </c>
      <c r="K83" s="2">
        <f t="shared" si="7"/>
        <v>98187746</v>
      </c>
      <c r="L83" s="2">
        <v>43229352</v>
      </c>
      <c r="M83" s="2">
        <v>41514805</v>
      </c>
      <c r="N83" s="2">
        <f t="shared" si="8"/>
        <v>794723815</v>
      </c>
      <c r="O83" s="2">
        <f t="shared" si="9"/>
        <v>3628875.8675799086</v>
      </c>
      <c r="P83" s="2">
        <f t="shared" si="10"/>
        <v>3241916.2465753425</v>
      </c>
      <c r="Q83" s="2">
        <f t="shared" si="11"/>
        <v>772542625</v>
      </c>
    </row>
    <row r="84" spans="1:55" x14ac:dyDescent="0.35">
      <c r="A84">
        <v>2024</v>
      </c>
      <c r="B84" t="str">
        <f t="shared" si="6"/>
        <v>3716</v>
      </c>
      <c r="C84" t="s">
        <v>105</v>
      </c>
      <c r="D84" t="s">
        <v>106</v>
      </c>
      <c r="E84" s="1" t="s">
        <v>7</v>
      </c>
      <c r="F84">
        <v>176</v>
      </c>
      <c r="G84" t="s">
        <v>235</v>
      </c>
      <c r="H84" s="2">
        <v>-43258268</v>
      </c>
      <c r="I84" s="2">
        <v>449766593</v>
      </c>
      <c r="J84" s="2">
        <v>118475049</v>
      </c>
      <c r="K84" s="2">
        <f t="shared" si="7"/>
        <v>76077513</v>
      </c>
      <c r="L84" s="2">
        <v>36710724</v>
      </c>
      <c r="M84" s="2">
        <v>5686812</v>
      </c>
      <c r="N84" s="2">
        <f t="shared" si="8"/>
        <v>568241642</v>
      </c>
      <c r="O84" s="2">
        <f t="shared" si="9"/>
        <v>3228645.6931818184</v>
      </c>
      <c r="P84" s="2">
        <f t="shared" si="10"/>
        <v>2987750.6022727271</v>
      </c>
      <c r="Q84" s="2">
        <f t="shared" si="11"/>
        <v>524983374</v>
      </c>
    </row>
    <row r="85" spans="1:55" x14ac:dyDescent="0.35">
      <c r="A85">
        <v>2024</v>
      </c>
      <c r="B85" t="str">
        <f t="shared" si="6"/>
        <v>3811</v>
      </c>
      <c r="C85" t="s">
        <v>107</v>
      </c>
      <c r="D85" t="s">
        <v>108</v>
      </c>
      <c r="E85" s="1" t="s">
        <v>7</v>
      </c>
      <c r="F85">
        <v>70</v>
      </c>
      <c r="G85" t="s">
        <v>238</v>
      </c>
      <c r="H85" s="2">
        <v>-16683138</v>
      </c>
      <c r="I85" s="2">
        <v>197027616</v>
      </c>
      <c r="J85" s="2">
        <v>138422762</v>
      </c>
      <c r="K85" s="2">
        <f t="shared" si="7"/>
        <v>41355107</v>
      </c>
      <c r="L85" s="2">
        <v>38623800</v>
      </c>
      <c r="M85" s="2">
        <v>58443855</v>
      </c>
      <c r="N85" s="2">
        <f t="shared" si="8"/>
        <v>335450378</v>
      </c>
      <c r="O85" s="2">
        <f t="shared" si="9"/>
        <v>4792148.2571428567</v>
      </c>
      <c r="P85" s="2">
        <f t="shared" si="10"/>
        <v>3405467.4714285713</v>
      </c>
      <c r="Q85" s="2">
        <f t="shared" si="11"/>
        <v>318767240</v>
      </c>
    </row>
    <row r="86" spans="1:55" x14ac:dyDescent="0.35">
      <c r="A86">
        <v>2024</v>
      </c>
      <c r="B86" t="str">
        <f t="shared" si="6"/>
        <v>4100</v>
      </c>
      <c r="C86" t="s">
        <v>109</v>
      </c>
      <c r="D86" t="s">
        <v>110</v>
      </c>
      <c r="E86" s="1" t="s">
        <v>7</v>
      </c>
      <c r="F86">
        <v>122</v>
      </c>
      <c r="G86" t="s">
        <v>235</v>
      </c>
      <c r="H86" s="2">
        <v>-26568388</v>
      </c>
      <c r="I86" s="2">
        <v>374627814</v>
      </c>
      <c r="J86" s="2">
        <v>90065726</v>
      </c>
      <c r="K86" s="2">
        <f t="shared" si="7"/>
        <v>60378302</v>
      </c>
      <c r="L86" s="2">
        <v>29687424</v>
      </c>
      <c r="M86" s="2"/>
      <c r="N86" s="2">
        <f t="shared" si="8"/>
        <v>464693540</v>
      </c>
      <c r="O86" s="2">
        <f t="shared" si="9"/>
        <v>3808963.4426229508</v>
      </c>
      <c r="P86" s="2">
        <f t="shared" si="10"/>
        <v>3565623.9016393442</v>
      </c>
      <c r="Q86" s="2">
        <f t="shared" si="11"/>
        <v>438125152</v>
      </c>
    </row>
    <row r="87" spans="1:55" x14ac:dyDescent="0.35">
      <c r="A87">
        <v>2024</v>
      </c>
      <c r="B87" t="str">
        <f t="shared" si="6"/>
        <v>4200</v>
      </c>
      <c r="C87" t="s">
        <v>111</v>
      </c>
      <c r="D87" t="s">
        <v>112</v>
      </c>
      <c r="E87" s="1" t="s">
        <v>7</v>
      </c>
      <c r="F87">
        <v>10</v>
      </c>
      <c r="G87" t="s">
        <v>239</v>
      </c>
      <c r="H87" s="2">
        <v>-5995592</v>
      </c>
      <c r="I87" s="2">
        <v>51648567</v>
      </c>
      <c r="J87" s="2">
        <v>29513908</v>
      </c>
      <c r="K87" s="2">
        <f t="shared" si="7"/>
        <v>12775944</v>
      </c>
      <c r="L87" s="2">
        <v>16707964</v>
      </c>
      <c r="M87" s="2">
        <v>30000</v>
      </c>
      <c r="N87" s="2">
        <f t="shared" si="8"/>
        <v>81162475</v>
      </c>
      <c r="O87" s="2">
        <f t="shared" si="9"/>
        <v>8116247.5</v>
      </c>
      <c r="P87" s="2">
        <f t="shared" si="10"/>
        <v>6442451.0999999996</v>
      </c>
      <c r="Q87" s="2">
        <f t="shared" si="11"/>
        <v>75166883</v>
      </c>
    </row>
    <row r="88" spans="1:55" x14ac:dyDescent="0.35">
      <c r="A88">
        <v>2024</v>
      </c>
      <c r="B88" t="str">
        <f t="shared" si="6"/>
        <v>4200</v>
      </c>
      <c r="C88" t="s">
        <v>111</v>
      </c>
      <c r="D88" t="s">
        <v>113</v>
      </c>
      <c r="E88" s="1" t="s">
        <v>7</v>
      </c>
      <c r="F88">
        <v>395</v>
      </c>
      <c r="G88" t="s">
        <v>232</v>
      </c>
      <c r="H88" s="2">
        <v>-70886750</v>
      </c>
      <c r="I88" s="2">
        <v>728725774</v>
      </c>
      <c r="J88" s="2">
        <v>328067496</v>
      </c>
      <c r="K88" s="2">
        <f t="shared" si="7"/>
        <v>131384274</v>
      </c>
      <c r="L88" s="2">
        <v>162846792</v>
      </c>
      <c r="M88" s="2">
        <v>33836430</v>
      </c>
      <c r="N88" s="2">
        <f t="shared" si="8"/>
        <v>1056793270</v>
      </c>
      <c r="O88" s="2">
        <f t="shared" si="9"/>
        <v>2675426</v>
      </c>
      <c r="P88" s="2">
        <f t="shared" si="10"/>
        <v>2177493.7924050633</v>
      </c>
      <c r="Q88" s="2">
        <f t="shared" si="11"/>
        <v>985906520</v>
      </c>
    </row>
    <row r="89" spans="1:55" x14ac:dyDescent="0.35">
      <c r="A89">
        <v>2024</v>
      </c>
      <c r="B89" t="str">
        <f t="shared" si="6"/>
        <v>4200</v>
      </c>
      <c r="C89" t="s">
        <v>111</v>
      </c>
      <c r="D89" t="s">
        <v>114</v>
      </c>
      <c r="E89" s="1" t="s">
        <v>7</v>
      </c>
      <c r="F89">
        <v>36</v>
      </c>
      <c r="G89" t="s">
        <v>240</v>
      </c>
      <c r="H89" s="2">
        <v>-4705002</v>
      </c>
      <c r="I89" s="2">
        <v>88343791</v>
      </c>
      <c r="J89" s="2">
        <v>38730096</v>
      </c>
      <c r="K89" s="2">
        <f t="shared" si="7"/>
        <v>19893277</v>
      </c>
      <c r="L89" s="2">
        <v>17132756</v>
      </c>
      <c r="M89" s="2">
        <v>1704063</v>
      </c>
      <c r="N89" s="2">
        <f t="shared" si="8"/>
        <v>127073887</v>
      </c>
      <c r="O89" s="2">
        <f t="shared" si="9"/>
        <v>3529830.1944444445</v>
      </c>
      <c r="P89" s="2">
        <f t="shared" si="10"/>
        <v>3006585.222222222</v>
      </c>
      <c r="Q89" s="2">
        <f t="shared" si="11"/>
        <v>122368885</v>
      </c>
    </row>
    <row r="90" spans="1:55" x14ac:dyDescent="0.35">
      <c r="A90">
        <v>2024</v>
      </c>
      <c r="B90" t="str">
        <f t="shared" si="6"/>
        <v>4200</v>
      </c>
      <c r="C90" t="s">
        <v>111</v>
      </c>
      <c r="D90" t="s">
        <v>115</v>
      </c>
      <c r="E90" s="1" t="s">
        <v>7</v>
      </c>
      <c r="F90">
        <v>41</v>
      </c>
      <c r="G90" t="s">
        <v>240</v>
      </c>
      <c r="H90" s="2">
        <v>-4775981</v>
      </c>
      <c r="I90" s="2">
        <v>110223788</v>
      </c>
      <c r="J90" s="2">
        <v>47068391</v>
      </c>
      <c r="K90" s="2">
        <f t="shared" si="7"/>
        <v>27734431</v>
      </c>
      <c r="L90" s="2">
        <v>18544360</v>
      </c>
      <c r="M90" s="2">
        <v>789600</v>
      </c>
      <c r="N90" s="2">
        <f t="shared" si="8"/>
        <v>157292179</v>
      </c>
      <c r="O90" s="2">
        <f t="shared" si="9"/>
        <v>3836394.6097560977</v>
      </c>
      <c r="P90" s="2">
        <f t="shared" si="10"/>
        <v>3364834.6097560977</v>
      </c>
      <c r="Q90" s="2">
        <f t="shared" si="11"/>
        <v>152516198</v>
      </c>
    </row>
    <row r="91" spans="1:55" x14ac:dyDescent="0.35">
      <c r="A91">
        <v>2024</v>
      </c>
      <c r="B91" s="1">
        <v>4502</v>
      </c>
      <c r="C91" t="s">
        <v>116</v>
      </c>
      <c r="D91" t="s">
        <v>117</v>
      </c>
      <c r="E91" s="1" t="s">
        <v>7</v>
      </c>
      <c r="F91">
        <v>34</v>
      </c>
      <c r="G91" t="s">
        <v>240</v>
      </c>
      <c r="H91" s="2">
        <v>-63373976</v>
      </c>
      <c r="I91" s="2">
        <v>124428311</v>
      </c>
      <c r="J91" s="2">
        <v>102106623</v>
      </c>
      <c r="K91" s="2">
        <f t="shared" si="7"/>
        <v>58568187</v>
      </c>
      <c r="L91" s="2">
        <v>23380200</v>
      </c>
      <c r="M91" s="2">
        <v>20158236</v>
      </c>
      <c r="N91" s="2">
        <f t="shared" si="8"/>
        <v>226534934</v>
      </c>
      <c r="O91" s="2">
        <f t="shared" si="9"/>
        <v>6662792.176470588</v>
      </c>
      <c r="P91" s="2">
        <f t="shared" si="10"/>
        <v>5382249.9411764704</v>
      </c>
      <c r="Q91" s="2">
        <f t="shared" si="11"/>
        <v>163160958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x14ac:dyDescent="0.35">
      <c r="A92">
        <v>2024</v>
      </c>
      <c r="B92" t="str">
        <f t="shared" ref="B92:B153" si="12">LEFT(C92,4)</f>
        <v>4604</v>
      </c>
      <c r="C92" t="s">
        <v>118</v>
      </c>
      <c r="D92" t="s">
        <v>119</v>
      </c>
      <c r="E92" s="1" t="s">
        <v>7</v>
      </c>
      <c r="F92">
        <v>19</v>
      </c>
      <c r="G92" t="s">
        <v>239</v>
      </c>
      <c r="H92" s="2">
        <v>-4645860</v>
      </c>
      <c r="I92" s="2">
        <v>86172062</v>
      </c>
      <c r="J92" s="2">
        <v>23551195</v>
      </c>
      <c r="K92" s="2">
        <f t="shared" si="7"/>
        <v>21346880</v>
      </c>
      <c r="L92" s="2">
        <v>1764315</v>
      </c>
      <c r="M92" s="2">
        <v>440000</v>
      </c>
      <c r="N92" s="2">
        <f t="shared" si="8"/>
        <v>109723257</v>
      </c>
      <c r="O92" s="2">
        <f t="shared" si="9"/>
        <v>5774908.2631578948</v>
      </c>
      <c r="P92" s="2">
        <f t="shared" si="10"/>
        <v>5658891.6842105268</v>
      </c>
      <c r="Q92" s="2">
        <f t="shared" si="11"/>
        <v>105077397</v>
      </c>
    </row>
    <row r="93" spans="1:55" x14ac:dyDescent="0.35">
      <c r="A93">
        <v>2024</v>
      </c>
      <c r="B93" t="str">
        <f t="shared" si="12"/>
        <v>4604</v>
      </c>
      <c r="C93" t="s">
        <v>118</v>
      </c>
      <c r="D93" t="s">
        <v>120</v>
      </c>
      <c r="E93" s="1" t="s">
        <v>7</v>
      </c>
      <c r="F93">
        <v>93</v>
      </c>
      <c r="G93" t="s">
        <v>238</v>
      </c>
      <c r="H93" s="2">
        <v>-7467096</v>
      </c>
      <c r="I93" s="2">
        <v>205928526</v>
      </c>
      <c r="J93" s="2">
        <v>88605366</v>
      </c>
      <c r="K93" s="2">
        <f t="shared" si="7"/>
        <v>50223472</v>
      </c>
      <c r="L93" s="2">
        <v>37993394</v>
      </c>
      <c r="M93" s="2">
        <v>388500</v>
      </c>
      <c r="N93" s="2">
        <f t="shared" si="8"/>
        <v>294533892</v>
      </c>
      <c r="O93" s="2">
        <f t="shared" si="9"/>
        <v>3167031.0967741935</v>
      </c>
      <c r="P93" s="2">
        <f t="shared" si="10"/>
        <v>2754322.5591397849</v>
      </c>
      <c r="Q93" s="2">
        <f t="shared" si="11"/>
        <v>287066796</v>
      </c>
    </row>
    <row r="94" spans="1:55" x14ac:dyDescent="0.35">
      <c r="A94">
        <v>2024</v>
      </c>
      <c r="B94" t="str">
        <f t="shared" si="12"/>
        <v>4604</v>
      </c>
      <c r="C94" t="s">
        <v>118</v>
      </c>
      <c r="D94" t="s">
        <v>121</v>
      </c>
      <c r="E94" s="1" t="s">
        <v>7</v>
      </c>
      <c r="F94">
        <v>21</v>
      </c>
      <c r="G94" t="s">
        <v>240</v>
      </c>
      <c r="H94" s="2">
        <v>-1673460</v>
      </c>
      <c r="I94" s="2">
        <v>90406501</v>
      </c>
      <c r="J94" s="2">
        <v>43092125</v>
      </c>
      <c r="K94" s="2">
        <f t="shared" si="7"/>
        <v>16544558</v>
      </c>
      <c r="L94" s="2">
        <v>26547567</v>
      </c>
      <c r="M94" s="2"/>
      <c r="N94" s="2">
        <f t="shared" si="8"/>
        <v>133498626</v>
      </c>
      <c r="O94" s="2">
        <f t="shared" si="9"/>
        <v>6357077.4285714282</v>
      </c>
      <c r="P94" s="2">
        <f t="shared" si="10"/>
        <v>5092907.5714285718</v>
      </c>
      <c r="Q94" s="2">
        <f t="shared" si="11"/>
        <v>131825166</v>
      </c>
    </row>
    <row r="95" spans="1:55" x14ac:dyDescent="0.35">
      <c r="A95">
        <v>2024</v>
      </c>
      <c r="B95" t="str">
        <f t="shared" si="12"/>
        <v>4803</v>
      </c>
      <c r="C95" t="s">
        <v>122</v>
      </c>
      <c r="D95" t="s">
        <v>123</v>
      </c>
      <c r="E95" s="1" t="s">
        <v>7</v>
      </c>
      <c r="F95">
        <v>12</v>
      </c>
      <c r="G95" t="s">
        <v>239</v>
      </c>
      <c r="H95" s="2">
        <v>-2261371</v>
      </c>
      <c r="I95" s="2">
        <v>52238780</v>
      </c>
      <c r="J95" s="2">
        <v>17573975</v>
      </c>
      <c r="K95" s="2">
        <f t="shared" si="7"/>
        <v>11488941</v>
      </c>
      <c r="L95" s="2">
        <v>4804000</v>
      </c>
      <c r="M95" s="2">
        <v>1281034</v>
      </c>
      <c r="N95" s="2">
        <f t="shared" si="8"/>
        <v>69812755</v>
      </c>
      <c r="O95" s="2">
        <f t="shared" si="9"/>
        <v>5817729.583333333</v>
      </c>
      <c r="P95" s="2">
        <f t="shared" si="10"/>
        <v>5310643.416666667</v>
      </c>
      <c r="Q95" s="2">
        <f t="shared" si="11"/>
        <v>67551384</v>
      </c>
    </row>
    <row r="96" spans="1:55" x14ac:dyDescent="0.35">
      <c r="A96">
        <v>2024</v>
      </c>
      <c r="B96" t="str">
        <f t="shared" si="12"/>
        <v>4902</v>
      </c>
      <c r="C96" t="s">
        <v>124</v>
      </c>
      <c r="D96" t="s">
        <v>125</v>
      </c>
      <c r="E96" s="1" t="s">
        <v>7</v>
      </c>
      <c r="F96">
        <v>10</v>
      </c>
      <c r="G96" t="s">
        <v>239</v>
      </c>
      <c r="H96" s="2">
        <v>-259165</v>
      </c>
      <c r="I96" s="2">
        <v>50835038</v>
      </c>
      <c r="J96" s="2">
        <v>23691127</v>
      </c>
      <c r="K96" s="2">
        <f t="shared" si="7"/>
        <v>7797892</v>
      </c>
      <c r="L96" s="2">
        <v>8656000</v>
      </c>
      <c r="M96" s="2">
        <v>7237235</v>
      </c>
      <c r="N96" s="2">
        <f t="shared" si="8"/>
        <v>74526165</v>
      </c>
      <c r="O96" s="2">
        <f t="shared" si="9"/>
        <v>7452616.5</v>
      </c>
      <c r="P96" s="2">
        <f t="shared" si="10"/>
        <v>5863293</v>
      </c>
      <c r="Q96" s="2">
        <f t="shared" si="11"/>
        <v>74267000</v>
      </c>
    </row>
    <row r="97" spans="1:17" x14ac:dyDescent="0.35">
      <c r="A97">
        <v>2024</v>
      </c>
      <c r="B97" t="str">
        <f t="shared" si="12"/>
        <v>4911</v>
      </c>
      <c r="C97" t="s">
        <v>126</v>
      </c>
      <c r="D97" t="s">
        <v>127</v>
      </c>
      <c r="E97" s="1" t="s">
        <v>7</v>
      </c>
      <c r="F97">
        <v>38</v>
      </c>
      <c r="G97" t="s">
        <v>240</v>
      </c>
      <c r="H97" s="2">
        <v>-6164608</v>
      </c>
      <c r="I97" s="2">
        <v>132545409</v>
      </c>
      <c r="J97" s="2">
        <v>33290148</v>
      </c>
      <c r="K97" s="2">
        <f t="shared" si="7"/>
        <v>20539148</v>
      </c>
      <c r="L97" s="2">
        <v>12751000</v>
      </c>
      <c r="M97" s="2"/>
      <c r="N97" s="2">
        <f t="shared" si="8"/>
        <v>165835557</v>
      </c>
      <c r="O97" s="2">
        <f t="shared" si="9"/>
        <v>4364093.6052631577</v>
      </c>
      <c r="P97" s="2">
        <f t="shared" si="10"/>
        <v>4028540.9736842103</v>
      </c>
      <c r="Q97" s="2">
        <f t="shared" si="11"/>
        <v>159670949</v>
      </c>
    </row>
    <row r="98" spans="1:17" x14ac:dyDescent="0.35">
      <c r="A98">
        <v>2024</v>
      </c>
      <c r="B98" t="str">
        <f t="shared" si="12"/>
        <v>5508</v>
      </c>
      <c r="C98" t="s">
        <v>128</v>
      </c>
      <c r="D98" t="s">
        <v>213</v>
      </c>
      <c r="E98" s="1" t="s">
        <v>7</v>
      </c>
      <c r="F98">
        <v>123</v>
      </c>
      <c r="G98" t="s">
        <v>235</v>
      </c>
      <c r="H98" s="2">
        <v>-29313589</v>
      </c>
      <c r="I98" s="2">
        <v>335259867</v>
      </c>
      <c r="J98" s="2">
        <v>242309862</v>
      </c>
      <c r="K98" s="2">
        <f t="shared" si="7"/>
        <v>109666865</v>
      </c>
      <c r="L98" s="2">
        <v>76810740</v>
      </c>
      <c r="M98" s="2">
        <v>55832257</v>
      </c>
      <c r="N98" s="2">
        <f t="shared" si="8"/>
        <v>577569729</v>
      </c>
      <c r="O98" s="2">
        <f t="shared" si="9"/>
        <v>4695688.8536585364</v>
      </c>
      <c r="P98" s="2">
        <f t="shared" si="10"/>
        <v>3617290.5040650405</v>
      </c>
      <c r="Q98" s="2">
        <f t="shared" si="11"/>
        <v>548256140</v>
      </c>
    </row>
    <row r="99" spans="1:17" x14ac:dyDescent="0.35">
      <c r="A99">
        <v>2024</v>
      </c>
      <c r="B99" t="str">
        <f t="shared" si="12"/>
        <v>5609</v>
      </c>
      <c r="C99" t="s">
        <v>129</v>
      </c>
      <c r="D99" t="s">
        <v>130</v>
      </c>
      <c r="E99" s="1" t="s">
        <v>7</v>
      </c>
      <c r="F99">
        <v>65</v>
      </c>
      <c r="G99" t="s">
        <v>238</v>
      </c>
      <c r="H99" s="2">
        <v>-32658648</v>
      </c>
      <c r="I99" s="2">
        <v>234193980</v>
      </c>
      <c r="J99" s="2">
        <v>32222868</v>
      </c>
      <c r="K99" s="2">
        <f t="shared" si="7"/>
        <v>20640718</v>
      </c>
      <c r="L99" s="2">
        <v>11582150</v>
      </c>
      <c r="M99" s="2"/>
      <c r="N99" s="2">
        <f t="shared" si="8"/>
        <v>266416848</v>
      </c>
      <c r="O99" s="2">
        <f t="shared" si="9"/>
        <v>4098720.7384615387</v>
      </c>
      <c r="P99" s="2">
        <f t="shared" si="10"/>
        <v>3920533.8153846152</v>
      </c>
      <c r="Q99" s="2">
        <f t="shared" si="11"/>
        <v>233758200</v>
      </c>
    </row>
    <row r="100" spans="1:17" x14ac:dyDescent="0.35">
      <c r="A100">
        <v>2024</v>
      </c>
      <c r="B100" t="str">
        <f t="shared" si="12"/>
        <v>5613</v>
      </c>
      <c r="C100" t="s">
        <v>131</v>
      </c>
      <c r="D100" t="s">
        <v>132</v>
      </c>
      <c r="E100" s="1" t="s">
        <v>7</v>
      </c>
      <c r="F100">
        <v>183</v>
      </c>
      <c r="G100" t="s">
        <v>235</v>
      </c>
      <c r="H100" s="2">
        <v>-4011494</v>
      </c>
      <c r="I100" s="2">
        <v>372255427</v>
      </c>
      <c r="J100" s="2">
        <v>180333920</v>
      </c>
      <c r="K100" s="2">
        <f t="shared" si="7"/>
        <v>27262976</v>
      </c>
      <c r="L100" s="2">
        <v>78631618</v>
      </c>
      <c r="M100" s="2">
        <v>74439326</v>
      </c>
      <c r="N100" s="2">
        <f t="shared" si="8"/>
        <v>552589347</v>
      </c>
      <c r="O100" s="2">
        <f t="shared" si="9"/>
        <v>3019613.9180327868</v>
      </c>
      <c r="P100" s="2">
        <f t="shared" si="10"/>
        <v>2183160.6721311477</v>
      </c>
      <c r="Q100" s="2">
        <f t="shared" si="11"/>
        <v>548577853</v>
      </c>
    </row>
    <row r="101" spans="1:17" x14ac:dyDescent="0.35">
      <c r="A101">
        <v>2024</v>
      </c>
      <c r="B101" t="str">
        <f t="shared" si="12"/>
        <v>5716</v>
      </c>
      <c r="C101" t="s">
        <v>133</v>
      </c>
      <c r="D101" t="s">
        <v>214</v>
      </c>
      <c r="E101" s="1" t="s">
        <v>7</v>
      </c>
      <c r="F101">
        <v>387</v>
      </c>
      <c r="G101" t="s">
        <v>232</v>
      </c>
      <c r="H101" s="2">
        <v>-36273240</v>
      </c>
      <c r="I101" s="2">
        <v>822675202</v>
      </c>
      <c r="J101" s="2">
        <v>322677832</v>
      </c>
      <c r="K101" s="2">
        <f t="shared" si="7"/>
        <v>137019588</v>
      </c>
      <c r="L101" s="2">
        <v>156044880</v>
      </c>
      <c r="M101" s="2">
        <v>29613364</v>
      </c>
      <c r="N101" s="2">
        <f t="shared" si="8"/>
        <v>1145353034</v>
      </c>
      <c r="O101" s="2">
        <f t="shared" si="9"/>
        <v>2959568.5633074935</v>
      </c>
      <c r="P101" s="2">
        <f t="shared" si="10"/>
        <v>2479831.4987080102</v>
      </c>
      <c r="Q101" s="2">
        <f t="shared" si="11"/>
        <v>1109079794</v>
      </c>
    </row>
    <row r="102" spans="1:17" x14ac:dyDescent="0.35">
      <c r="A102">
        <v>2024</v>
      </c>
      <c r="B102" t="str">
        <f t="shared" si="12"/>
        <v>5716</v>
      </c>
      <c r="C102" t="s">
        <v>133</v>
      </c>
      <c r="D102" t="s">
        <v>215</v>
      </c>
      <c r="E102" s="1" t="s">
        <v>7</v>
      </c>
      <c r="F102">
        <v>58</v>
      </c>
      <c r="G102" t="s">
        <v>238</v>
      </c>
      <c r="H102" s="2">
        <v>-25762660</v>
      </c>
      <c r="I102" s="2">
        <v>235709310</v>
      </c>
      <c r="J102" s="2">
        <v>135349262</v>
      </c>
      <c r="K102" s="2">
        <f t="shared" si="7"/>
        <v>45345274</v>
      </c>
      <c r="L102" s="2">
        <v>35922480</v>
      </c>
      <c r="M102" s="2">
        <v>54081508</v>
      </c>
      <c r="N102" s="2">
        <f t="shared" si="8"/>
        <v>371058572</v>
      </c>
      <c r="O102" s="2">
        <f t="shared" si="9"/>
        <v>6397561.5862068962</v>
      </c>
      <c r="P102" s="2">
        <f t="shared" si="10"/>
        <v>4845768.6896551726</v>
      </c>
      <c r="Q102" s="2">
        <f t="shared" si="11"/>
        <v>345295912</v>
      </c>
    </row>
    <row r="103" spans="1:17" x14ac:dyDescent="0.35">
      <c r="A103">
        <v>2024</v>
      </c>
      <c r="B103" t="str">
        <f t="shared" si="12"/>
        <v>5716</v>
      </c>
      <c r="C103" t="s">
        <v>133</v>
      </c>
      <c r="D103" t="s">
        <v>216</v>
      </c>
      <c r="E103" s="1" t="s">
        <v>7</v>
      </c>
      <c r="F103">
        <v>112</v>
      </c>
      <c r="G103" t="s">
        <v>235</v>
      </c>
      <c r="H103" s="2">
        <v>-34951010</v>
      </c>
      <c r="I103" s="2">
        <v>307095824</v>
      </c>
      <c r="J103" s="2">
        <v>194569261</v>
      </c>
      <c r="K103" s="2">
        <f t="shared" si="7"/>
        <v>47747918</v>
      </c>
      <c r="L103" s="2">
        <v>74145780</v>
      </c>
      <c r="M103" s="2">
        <v>72675563</v>
      </c>
      <c r="N103" s="2">
        <f t="shared" si="8"/>
        <v>501665085</v>
      </c>
      <c r="O103" s="2">
        <f t="shared" si="9"/>
        <v>4479152.5446428573</v>
      </c>
      <c r="P103" s="2">
        <f t="shared" si="10"/>
        <v>3168247.6964285714</v>
      </c>
      <c r="Q103" s="2">
        <f t="shared" si="11"/>
        <v>466714075</v>
      </c>
    </row>
    <row r="104" spans="1:17" x14ac:dyDescent="0.35">
      <c r="A104">
        <v>2024</v>
      </c>
      <c r="B104" t="str">
        <f t="shared" si="12"/>
        <v>6000</v>
      </c>
      <c r="C104" t="s">
        <v>134</v>
      </c>
      <c r="D104" t="s">
        <v>135</v>
      </c>
      <c r="E104" s="1" t="s">
        <v>7</v>
      </c>
      <c r="F104">
        <v>434</v>
      </c>
      <c r="G104" t="s">
        <v>233</v>
      </c>
      <c r="H104" s="2">
        <v>-96182203</v>
      </c>
      <c r="I104" s="2">
        <v>725777400</v>
      </c>
      <c r="J104" s="2">
        <v>357785153</v>
      </c>
      <c r="K104" s="2">
        <f t="shared" si="7"/>
        <v>102755079</v>
      </c>
      <c r="L104" s="2">
        <v>255030074</v>
      </c>
      <c r="M104" s="2"/>
      <c r="N104" s="2">
        <f t="shared" si="8"/>
        <v>1083562553</v>
      </c>
      <c r="O104" s="2">
        <f t="shared" si="9"/>
        <v>2496687.9101382489</v>
      </c>
      <c r="P104" s="2">
        <f t="shared" si="10"/>
        <v>1909061.0115207373</v>
      </c>
      <c r="Q104" s="2">
        <f t="shared" si="11"/>
        <v>987380350</v>
      </c>
    </row>
    <row r="105" spans="1:17" x14ac:dyDescent="0.35">
      <c r="A105">
        <v>2024</v>
      </c>
      <c r="B105" t="str">
        <f t="shared" si="12"/>
        <v>6000</v>
      </c>
      <c r="C105" t="s">
        <v>134</v>
      </c>
      <c r="D105" t="s">
        <v>136</v>
      </c>
      <c r="E105" s="1" t="s">
        <v>7</v>
      </c>
      <c r="F105">
        <v>393</v>
      </c>
      <c r="G105" t="s">
        <v>232</v>
      </c>
      <c r="H105" s="2">
        <v>-78686505</v>
      </c>
      <c r="I105" s="2">
        <v>746588375</v>
      </c>
      <c r="J105" s="2">
        <v>325909521</v>
      </c>
      <c r="K105" s="2">
        <f t="shared" si="7"/>
        <v>98357367</v>
      </c>
      <c r="L105" s="2">
        <v>227552154</v>
      </c>
      <c r="M105" s="2"/>
      <c r="N105" s="2">
        <f t="shared" si="8"/>
        <v>1072497896</v>
      </c>
      <c r="O105" s="2">
        <f t="shared" si="9"/>
        <v>2729002.2798982188</v>
      </c>
      <c r="P105" s="2">
        <f t="shared" si="10"/>
        <v>2149989.1653944021</v>
      </c>
      <c r="Q105" s="2">
        <f t="shared" si="11"/>
        <v>993811391</v>
      </c>
    </row>
    <row r="106" spans="1:17" x14ac:dyDescent="0.35">
      <c r="A106">
        <v>2024</v>
      </c>
      <c r="B106" t="str">
        <f t="shared" si="12"/>
        <v>6000</v>
      </c>
      <c r="C106" t="s">
        <v>134</v>
      </c>
      <c r="D106" t="s">
        <v>137</v>
      </c>
      <c r="E106" s="1" t="s">
        <v>7</v>
      </c>
      <c r="F106">
        <v>312</v>
      </c>
      <c r="G106" t="s">
        <v>232</v>
      </c>
      <c r="H106" s="2">
        <v>-65261612</v>
      </c>
      <c r="I106" s="2">
        <v>557203927</v>
      </c>
      <c r="J106" s="2">
        <v>328622803</v>
      </c>
      <c r="K106" s="2">
        <f t="shared" si="7"/>
        <v>78115597</v>
      </c>
      <c r="L106" s="2">
        <v>250507206</v>
      </c>
      <c r="M106" s="2"/>
      <c r="N106" s="2">
        <f t="shared" si="8"/>
        <v>885826730</v>
      </c>
      <c r="O106" s="2">
        <f t="shared" si="9"/>
        <v>2839188.237179487</v>
      </c>
      <c r="P106" s="2">
        <f t="shared" si="10"/>
        <v>2036280.5256410257</v>
      </c>
      <c r="Q106" s="2">
        <f t="shared" si="11"/>
        <v>820565118</v>
      </c>
    </row>
    <row r="107" spans="1:17" x14ac:dyDescent="0.35">
      <c r="A107">
        <v>2024</v>
      </c>
      <c r="B107" t="str">
        <f t="shared" si="12"/>
        <v>6000</v>
      </c>
      <c r="C107" t="s">
        <v>134</v>
      </c>
      <c r="D107" t="s">
        <v>138</v>
      </c>
      <c r="E107" s="1" t="s">
        <v>7</v>
      </c>
      <c r="F107">
        <v>14</v>
      </c>
      <c r="G107" t="s">
        <v>239</v>
      </c>
      <c r="H107" s="2">
        <v>-1223152</v>
      </c>
      <c r="I107" s="2">
        <v>50336733</v>
      </c>
      <c r="J107" s="2">
        <v>23201249</v>
      </c>
      <c r="K107" s="2">
        <f t="shared" si="7"/>
        <v>9680031</v>
      </c>
      <c r="L107" s="2">
        <v>13521218</v>
      </c>
      <c r="M107" s="2"/>
      <c r="N107" s="2">
        <f t="shared" si="8"/>
        <v>73537982</v>
      </c>
      <c r="O107" s="2">
        <f t="shared" si="9"/>
        <v>5252713</v>
      </c>
      <c r="P107" s="2">
        <f t="shared" si="10"/>
        <v>4286911.7142857146</v>
      </c>
      <c r="Q107" s="2">
        <f t="shared" si="11"/>
        <v>72314830</v>
      </c>
    </row>
    <row r="108" spans="1:17" x14ac:dyDescent="0.35">
      <c r="A108">
        <v>2024</v>
      </c>
      <c r="B108" t="str">
        <f t="shared" si="12"/>
        <v>6000</v>
      </c>
      <c r="C108" t="s">
        <v>134</v>
      </c>
      <c r="D108" t="s">
        <v>139</v>
      </c>
      <c r="E108" s="1" t="s">
        <v>7</v>
      </c>
      <c r="F108">
        <v>476</v>
      </c>
      <c r="G108" t="s">
        <v>233</v>
      </c>
      <c r="H108" s="2">
        <v>-77759788</v>
      </c>
      <c r="I108" s="2">
        <v>674543208</v>
      </c>
      <c r="J108" s="2">
        <v>390878124</v>
      </c>
      <c r="K108" s="2">
        <f t="shared" si="7"/>
        <v>95205634</v>
      </c>
      <c r="L108" s="2">
        <v>295672490</v>
      </c>
      <c r="M108" s="2"/>
      <c r="N108" s="2">
        <f t="shared" si="8"/>
        <v>1065421332</v>
      </c>
      <c r="O108" s="2">
        <f t="shared" si="9"/>
        <v>2238280.1092436975</v>
      </c>
      <c r="P108" s="2">
        <f t="shared" si="10"/>
        <v>1617119.4159663864</v>
      </c>
      <c r="Q108" s="2">
        <f t="shared" si="11"/>
        <v>987661544</v>
      </c>
    </row>
    <row r="109" spans="1:17" x14ac:dyDescent="0.35">
      <c r="A109">
        <v>2024</v>
      </c>
      <c r="B109" t="str">
        <f t="shared" si="12"/>
        <v>6000</v>
      </c>
      <c r="C109" t="s">
        <v>134</v>
      </c>
      <c r="D109" t="s">
        <v>217</v>
      </c>
      <c r="E109" s="1" t="s">
        <v>7</v>
      </c>
      <c r="F109">
        <v>346</v>
      </c>
      <c r="G109" t="s">
        <v>232</v>
      </c>
      <c r="H109" s="2">
        <v>-89186299</v>
      </c>
      <c r="I109" s="2">
        <v>680708589</v>
      </c>
      <c r="J109" s="2">
        <v>375240898</v>
      </c>
      <c r="K109" s="2">
        <f t="shared" si="7"/>
        <v>81876440</v>
      </c>
      <c r="L109" s="2">
        <v>293364458</v>
      </c>
      <c r="M109" s="2"/>
      <c r="N109" s="2">
        <f t="shared" si="8"/>
        <v>1055949487</v>
      </c>
      <c r="O109" s="2">
        <f t="shared" si="9"/>
        <v>3051877.1300578034</v>
      </c>
      <c r="P109" s="2">
        <f t="shared" si="10"/>
        <v>2204002.9739884394</v>
      </c>
      <c r="Q109" s="2">
        <f t="shared" si="11"/>
        <v>966763188</v>
      </c>
    </row>
    <row r="110" spans="1:17" x14ac:dyDescent="0.35">
      <c r="A110">
        <v>2024</v>
      </c>
      <c r="B110" t="str">
        <f t="shared" si="12"/>
        <v>6000</v>
      </c>
      <c r="C110" t="s">
        <v>134</v>
      </c>
      <c r="D110" t="s">
        <v>140</v>
      </c>
      <c r="E110" s="1" t="s">
        <v>7</v>
      </c>
      <c r="F110">
        <v>173</v>
      </c>
      <c r="G110" t="s">
        <v>235</v>
      </c>
      <c r="H110" s="2">
        <v>-43547737</v>
      </c>
      <c r="I110" s="2">
        <v>419644003</v>
      </c>
      <c r="J110" s="2">
        <v>168313264</v>
      </c>
      <c r="K110" s="2">
        <f t="shared" si="7"/>
        <v>50171820</v>
      </c>
      <c r="L110" s="2">
        <v>118141444</v>
      </c>
      <c r="M110" s="2"/>
      <c r="N110" s="2">
        <f t="shared" si="8"/>
        <v>587957267</v>
      </c>
      <c r="O110" s="2">
        <f t="shared" si="9"/>
        <v>3398596.9190751445</v>
      </c>
      <c r="P110" s="2">
        <f t="shared" si="10"/>
        <v>2715698.3988439306</v>
      </c>
      <c r="Q110" s="2">
        <f t="shared" si="11"/>
        <v>544409530</v>
      </c>
    </row>
    <row r="111" spans="1:17" x14ac:dyDescent="0.35">
      <c r="A111">
        <v>2024</v>
      </c>
      <c r="B111" t="str">
        <f t="shared" si="12"/>
        <v>6000</v>
      </c>
      <c r="C111" t="s">
        <v>134</v>
      </c>
      <c r="D111" t="s">
        <v>141</v>
      </c>
      <c r="E111" s="1" t="s">
        <v>7</v>
      </c>
      <c r="F111">
        <v>385</v>
      </c>
      <c r="G111" t="s">
        <v>232</v>
      </c>
      <c r="H111" s="2">
        <v>-81401793</v>
      </c>
      <c r="I111" s="2">
        <v>815489276</v>
      </c>
      <c r="J111" s="2">
        <v>307856013</v>
      </c>
      <c r="K111" s="2">
        <f t="shared" si="7"/>
        <v>95496049</v>
      </c>
      <c r="L111" s="2">
        <v>212359964</v>
      </c>
      <c r="M111" s="2"/>
      <c r="N111" s="2">
        <f t="shared" si="8"/>
        <v>1123345289</v>
      </c>
      <c r="O111" s="2">
        <f t="shared" si="9"/>
        <v>2917779.9714285713</v>
      </c>
      <c r="P111" s="2">
        <f t="shared" si="10"/>
        <v>2366195.6493506492</v>
      </c>
      <c r="Q111" s="2">
        <f t="shared" si="11"/>
        <v>1041943496</v>
      </c>
    </row>
    <row r="112" spans="1:17" x14ac:dyDescent="0.35">
      <c r="A112">
        <v>2024</v>
      </c>
      <c r="B112" t="str">
        <f t="shared" si="12"/>
        <v>6100</v>
      </c>
      <c r="C112" t="s">
        <v>142</v>
      </c>
      <c r="D112" t="s">
        <v>143</v>
      </c>
      <c r="E112" s="1" t="s">
        <v>7</v>
      </c>
      <c r="F112">
        <v>284</v>
      </c>
      <c r="G112" t="s">
        <v>237</v>
      </c>
      <c r="H112" s="2">
        <v>-7882352</v>
      </c>
      <c r="I112" s="2">
        <v>632958391</v>
      </c>
      <c r="J112" s="2">
        <v>136541702</v>
      </c>
      <c r="K112" s="2">
        <f t="shared" si="7"/>
        <v>64141154</v>
      </c>
      <c r="L112" s="2">
        <v>64265124</v>
      </c>
      <c r="M112" s="2">
        <v>8135424</v>
      </c>
      <c r="N112" s="2">
        <f t="shared" si="8"/>
        <v>769500093</v>
      </c>
      <c r="O112" s="2">
        <f t="shared" si="9"/>
        <v>2709507.36971831</v>
      </c>
      <c r="P112" s="2">
        <f t="shared" si="10"/>
        <v>2454575.8626760566</v>
      </c>
      <c r="Q112" s="2">
        <f t="shared" si="11"/>
        <v>761617741</v>
      </c>
    </row>
    <row r="113" spans="1:17" x14ac:dyDescent="0.35">
      <c r="A113">
        <v>2024</v>
      </c>
      <c r="B113" t="str">
        <f t="shared" si="12"/>
        <v>6100</v>
      </c>
      <c r="C113" t="s">
        <v>142</v>
      </c>
      <c r="D113" t="s">
        <v>144</v>
      </c>
      <c r="E113" s="1" t="s">
        <v>7</v>
      </c>
      <c r="F113">
        <v>7</v>
      </c>
      <c r="G113" t="s">
        <v>239</v>
      </c>
      <c r="H113" s="2">
        <v>-858729</v>
      </c>
      <c r="I113" s="2">
        <v>34390651</v>
      </c>
      <c r="J113" s="2">
        <v>29451300</v>
      </c>
      <c r="K113" s="2">
        <f t="shared" si="7"/>
        <v>17475173</v>
      </c>
      <c r="L113" s="2">
        <v>10654548</v>
      </c>
      <c r="M113" s="2">
        <v>1321579</v>
      </c>
      <c r="N113" s="2">
        <f t="shared" si="8"/>
        <v>63841951</v>
      </c>
      <c r="O113" s="2">
        <f t="shared" si="9"/>
        <v>9120278.7142857146</v>
      </c>
      <c r="P113" s="2">
        <f t="shared" si="10"/>
        <v>7409403.4285714282</v>
      </c>
      <c r="Q113" s="2">
        <f t="shared" si="11"/>
        <v>62983222</v>
      </c>
    </row>
    <row r="114" spans="1:17" x14ac:dyDescent="0.35">
      <c r="A114">
        <v>2024</v>
      </c>
      <c r="B114" t="str">
        <f t="shared" si="12"/>
        <v>6100</v>
      </c>
      <c r="C114" t="s">
        <v>142</v>
      </c>
      <c r="D114" t="s">
        <v>145</v>
      </c>
      <c r="E114" s="1" t="s">
        <v>7</v>
      </c>
      <c r="F114">
        <v>35</v>
      </c>
      <c r="G114" t="s">
        <v>240</v>
      </c>
      <c r="H114" s="2">
        <v>-6257028</v>
      </c>
      <c r="I114" s="2">
        <v>107962722</v>
      </c>
      <c r="J114" s="2">
        <v>61792605</v>
      </c>
      <c r="K114" s="2">
        <f t="shared" si="7"/>
        <v>20948649</v>
      </c>
      <c r="L114" s="2">
        <v>16854804</v>
      </c>
      <c r="M114" s="2">
        <v>23989152</v>
      </c>
      <c r="N114" s="2">
        <f t="shared" si="8"/>
        <v>169755327</v>
      </c>
      <c r="O114" s="2">
        <f t="shared" si="9"/>
        <v>4850152.2</v>
      </c>
      <c r="P114" s="2">
        <f t="shared" si="10"/>
        <v>3683182.0285714287</v>
      </c>
      <c r="Q114" s="2">
        <f t="shared" si="11"/>
        <v>163498299</v>
      </c>
    </row>
    <row r="115" spans="1:17" x14ac:dyDescent="0.35">
      <c r="A115">
        <v>2024</v>
      </c>
      <c r="B115" t="str">
        <f t="shared" si="12"/>
        <v>6250</v>
      </c>
      <c r="C115" t="s">
        <v>146</v>
      </c>
      <c r="D115" t="s">
        <v>147</v>
      </c>
      <c r="E115" s="1" t="s">
        <v>7</v>
      </c>
      <c r="F115">
        <v>223</v>
      </c>
      <c r="G115" t="s">
        <v>237</v>
      </c>
      <c r="H115" s="2">
        <v>-25653703</v>
      </c>
      <c r="I115" s="2">
        <v>566458705</v>
      </c>
      <c r="J115" s="2">
        <v>267912571</v>
      </c>
      <c r="K115" s="2">
        <f t="shared" si="7"/>
        <v>102271083</v>
      </c>
      <c r="L115" s="2">
        <v>145400316</v>
      </c>
      <c r="M115" s="2">
        <v>20241172</v>
      </c>
      <c r="N115" s="2">
        <f t="shared" si="8"/>
        <v>834371276</v>
      </c>
      <c r="O115" s="2">
        <f t="shared" si="9"/>
        <v>3741575.2286995514</v>
      </c>
      <c r="P115" s="2">
        <f t="shared" si="10"/>
        <v>2998788.2869955157</v>
      </c>
      <c r="Q115" s="2">
        <f t="shared" si="11"/>
        <v>808717573</v>
      </c>
    </row>
    <row r="116" spans="1:17" x14ac:dyDescent="0.35">
      <c r="A116">
        <v>2024</v>
      </c>
      <c r="B116" t="str">
        <f t="shared" si="12"/>
        <v>6400</v>
      </c>
      <c r="C116" t="s">
        <v>148</v>
      </c>
      <c r="D116" t="s">
        <v>218</v>
      </c>
      <c r="E116" s="1" t="s">
        <v>7</v>
      </c>
      <c r="F116">
        <v>232</v>
      </c>
      <c r="G116" t="s">
        <v>237</v>
      </c>
      <c r="H116" s="2">
        <v>-46643904</v>
      </c>
      <c r="I116" s="2">
        <v>488603715</v>
      </c>
      <c r="J116" s="2">
        <v>252483288</v>
      </c>
      <c r="K116" s="2">
        <f t="shared" si="7"/>
        <v>128303364</v>
      </c>
      <c r="L116" s="2">
        <v>91912404</v>
      </c>
      <c r="M116" s="2">
        <v>32267520</v>
      </c>
      <c r="N116" s="2">
        <f t="shared" si="8"/>
        <v>741087003</v>
      </c>
      <c r="O116" s="2">
        <f t="shared" si="9"/>
        <v>3194340.5301724137</v>
      </c>
      <c r="P116" s="2">
        <f t="shared" si="10"/>
        <v>2659082.2370689656</v>
      </c>
      <c r="Q116" s="2">
        <f t="shared" si="11"/>
        <v>694443099</v>
      </c>
    </row>
    <row r="117" spans="1:17" x14ac:dyDescent="0.35">
      <c r="A117">
        <v>2024</v>
      </c>
      <c r="B117" t="str">
        <f t="shared" si="12"/>
        <v>6400</v>
      </c>
      <c r="C117" t="s">
        <v>148</v>
      </c>
      <c r="D117" t="s">
        <v>149</v>
      </c>
      <c r="E117" s="1" t="s">
        <v>11</v>
      </c>
      <c r="F117">
        <v>13</v>
      </c>
      <c r="G117" t="s">
        <v>239</v>
      </c>
      <c r="H117" s="2">
        <v>-4863451</v>
      </c>
      <c r="I117" s="2">
        <v>68019108</v>
      </c>
      <c r="J117" s="2">
        <v>35624162</v>
      </c>
      <c r="K117" s="2">
        <f t="shared" si="7"/>
        <v>16765764</v>
      </c>
      <c r="L117" s="2">
        <v>18858398</v>
      </c>
      <c r="M117" s="2"/>
      <c r="N117" s="2">
        <f t="shared" si="8"/>
        <v>103643270</v>
      </c>
      <c r="O117" s="2">
        <f t="shared" si="9"/>
        <v>7972559.230769231</v>
      </c>
      <c r="P117" s="2">
        <f t="shared" si="10"/>
        <v>6521913.230769231</v>
      </c>
      <c r="Q117" s="2">
        <f t="shared" si="11"/>
        <v>98779819</v>
      </c>
    </row>
    <row r="118" spans="1:17" x14ac:dyDescent="0.35">
      <c r="A118">
        <v>2024</v>
      </c>
      <c r="B118" t="str">
        <f t="shared" si="12"/>
        <v>6513</v>
      </c>
      <c r="C118" t="s">
        <v>150</v>
      </c>
      <c r="D118" t="s">
        <v>151</v>
      </c>
      <c r="E118" s="1" t="s">
        <v>7</v>
      </c>
      <c r="F118">
        <v>178</v>
      </c>
      <c r="G118" t="s">
        <v>235</v>
      </c>
      <c r="H118" s="2">
        <v>-25253829</v>
      </c>
      <c r="I118" s="2">
        <v>376093246</v>
      </c>
      <c r="J118" s="2">
        <v>221260558</v>
      </c>
      <c r="K118" s="2">
        <f t="shared" si="7"/>
        <v>109309114</v>
      </c>
      <c r="L118" s="2">
        <v>50693000</v>
      </c>
      <c r="M118" s="2">
        <v>61258444</v>
      </c>
      <c r="N118" s="2">
        <f t="shared" si="8"/>
        <v>597353804</v>
      </c>
      <c r="O118" s="2">
        <f t="shared" si="9"/>
        <v>3355920.2471910114</v>
      </c>
      <c r="P118" s="2">
        <f t="shared" si="10"/>
        <v>2726979.5505617978</v>
      </c>
      <c r="Q118" s="2">
        <f t="shared" si="11"/>
        <v>572099975</v>
      </c>
    </row>
    <row r="119" spans="1:17" x14ac:dyDescent="0.35">
      <c r="A119">
        <v>2024</v>
      </c>
      <c r="B119" t="str">
        <f t="shared" si="12"/>
        <v>6515</v>
      </c>
      <c r="C119" t="s">
        <v>152</v>
      </c>
      <c r="D119" t="s">
        <v>153</v>
      </c>
      <c r="E119" s="1" t="s">
        <v>7</v>
      </c>
      <c r="F119">
        <v>95</v>
      </c>
      <c r="G119" t="s">
        <v>238</v>
      </c>
      <c r="H119" s="2">
        <v>-27514725</v>
      </c>
      <c r="I119" s="2">
        <v>267565597</v>
      </c>
      <c r="J119" s="2">
        <v>135587862</v>
      </c>
      <c r="K119" s="2">
        <f t="shared" si="7"/>
        <v>53185325</v>
      </c>
      <c r="L119" s="2">
        <v>47539872</v>
      </c>
      <c r="M119" s="2">
        <v>34862665</v>
      </c>
      <c r="N119" s="2">
        <f t="shared" si="8"/>
        <v>403153459</v>
      </c>
      <c r="O119" s="2">
        <f t="shared" si="9"/>
        <v>4243720.6210526312</v>
      </c>
      <c r="P119" s="2">
        <f t="shared" si="10"/>
        <v>3376325.4947368419</v>
      </c>
      <c r="Q119" s="2">
        <f t="shared" si="11"/>
        <v>375638734</v>
      </c>
    </row>
    <row r="120" spans="1:17" x14ac:dyDescent="0.35">
      <c r="A120">
        <v>2024</v>
      </c>
      <c r="B120" t="str">
        <f t="shared" si="12"/>
        <v>6601</v>
      </c>
      <c r="C120" t="s">
        <v>154</v>
      </c>
      <c r="D120" t="s">
        <v>155</v>
      </c>
      <c r="E120" s="1" t="s">
        <v>7</v>
      </c>
      <c r="F120">
        <v>61</v>
      </c>
      <c r="G120" t="s">
        <v>238</v>
      </c>
      <c r="H120" s="2">
        <v>-1459105</v>
      </c>
      <c r="I120" s="2">
        <v>173730863</v>
      </c>
      <c r="J120" s="2">
        <v>85486712</v>
      </c>
      <c r="K120" s="2">
        <f t="shared" si="7"/>
        <v>24977629</v>
      </c>
      <c r="L120" s="2">
        <v>53900000</v>
      </c>
      <c r="M120" s="2">
        <v>6609083</v>
      </c>
      <c r="N120" s="2">
        <f t="shared" si="8"/>
        <v>259217575</v>
      </c>
      <c r="O120" s="2">
        <f t="shared" si="9"/>
        <v>4249468.4426229512</v>
      </c>
      <c r="P120" s="2">
        <f t="shared" si="10"/>
        <v>3257516.2622950817</v>
      </c>
      <c r="Q120" s="2">
        <f t="shared" si="11"/>
        <v>257758470</v>
      </c>
    </row>
    <row r="121" spans="1:17" x14ac:dyDescent="0.35">
      <c r="A121">
        <v>2024</v>
      </c>
      <c r="B121" t="str">
        <f t="shared" si="12"/>
        <v>6602</v>
      </c>
      <c r="C121" t="s">
        <v>156</v>
      </c>
      <c r="D121" t="s">
        <v>157</v>
      </c>
      <c r="E121" s="1" t="s">
        <v>7</v>
      </c>
      <c r="F121">
        <v>48</v>
      </c>
      <c r="G121" t="s">
        <v>240</v>
      </c>
      <c r="H121" s="2">
        <v>-6942064</v>
      </c>
      <c r="I121" s="2">
        <v>156725978</v>
      </c>
      <c r="J121" s="2">
        <v>57032008</v>
      </c>
      <c r="K121" s="2">
        <f t="shared" si="7"/>
        <v>26095304</v>
      </c>
      <c r="L121" s="2">
        <v>26090000</v>
      </c>
      <c r="M121" s="2">
        <v>4846704</v>
      </c>
      <c r="N121" s="2">
        <f t="shared" si="8"/>
        <v>213757986</v>
      </c>
      <c r="O121" s="2">
        <f t="shared" si="9"/>
        <v>4453291.375</v>
      </c>
      <c r="P121" s="2">
        <f t="shared" si="10"/>
        <v>3808776.7083333335</v>
      </c>
      <c r="Q121" s="2">
        <f t="shared" si="11"/>
        <v>206815922</v>
      </c>
    </row>
    <row r="122" spans="1:17" x14ac:dyDescent="0.35">
      <c r="A122">
        <v>2024</v>
      </c>
      <c r="B122" t="str">
        <f t="shared" si="12"/>
        <v>6613</v>
      </c>
      <c r="C122" t="s">
        <v>158</v>
      </c>
      <c r="D122" t="s">
        <v>159</v>
      </c>
      <c r="E122" s="1" t="s">
        <v>7</v>
      </c>
      <c r="F122">
        <v>41</v>
      </c>
      <c r="G122" t="s">
        <v>240</v>
      </c>
      <c r="H122" s="2">
        <v>-9153286</v>
      </c>
      <c r="I122" s="2">
        <v>151736154</v>
      </c>
      <c r="J122" s="2">
        <v>71425959</v>
      </c>
      <c r="K122" s="2">
        <f t="shared" si="7"/>
        <v>24184295</v>
      </c>
      <c r="L122" s="2">
        <v>31252151</v>
      </c>
      <c r="M122" s="2">
        <v>15989513</v>
      </c>
      <c r="N122" s="2">
        <f t="shared" si="8"/>
        <v>223162113</v>
      </c>
      <c r="O122" s="2">
        <f t="shared" si="9"/>
        <v>5442978.3658536589</v>
      </c>
      <c r="P122" s="2">
        <f t="shared" si="10"/>
        <v>4290742.658536585</v>
      </c>
      <c r="Q122" s="2">
        <f t="shared" si="11"/>
        <v>214008827</v>
      </c>
    </row>
    <row r="123" spans="1:17" x14ac:dyDescent="0.35">
      <c r="A123">
        <v>2024</v>
      </c>
      <c r="B123" t="str">
        <f t="shared" si="12"/>
        <v>6613</v>
      </c>
      <c r="C123" t="s">
        <v>158</v>
      </c>
      <c r="D123" t="s">
        <v>219</v>
      </c>
      <c r="E123" s="1" t="s">
        <v>7</v>
      </c>
      <c r="F123">
        <v>29</v>
      </c>
      <c r="G123" t="s">
        <v>240</v>
      </c>
      <c r="H123" s="2">
        <v>-14249335</v>
      </c>
      <c r="I123" s="2">
        <v>182467380</v>
      </c>
      <c r="J123" s="2">
        <v>108331743</v>
      </c>
      <c r="K123" s="2">
        <f t="shared" si="7"/>
        <v>31458169</v>
      </c>
      <c r="L123" s="2">
        <v>30629348</v>
      </c>
      <c r="M123" s="2">
        <v>46244226</v>
      </c>
      <c r="N123" s="2">
        <f t="shared" si="8"/>
        <v>290799123</v>
      </c>
      <c r="O123" s="2">
        <f t="shared" si="9"/>
        <v>10027555.965517242</v>
      </c>
      <c r="P123" s="2">
        <f t="shared" si="10"/>
        <v>7376743.068965517</v>
      </c>
      <c r="Q123" s="2">
        <f t="shared" si="11"/>
        <v>276549788</v>
      </c>
    </row>
    <row r="124" spans="1:17" x14ac:dyDescent="0.35">
      <c r="A124">
        <v>2024</v>
      </c>
      <c r="B124" t="str">
        <f t="shared" si="12"/>
        <v>6613</v>
      </c>
      <c r="C124" t="s">
        <v>158</v>
      </c>
      <c r="D124" t="s">
        <v>220</v>
      </c>
      <c r="E124" s="1" t="s">
        <v>7</v>
      </c>
      <c r="F124">
        <v>73</v>
      </c>
      <c r="G124" t="s">
        <v>238</v>
      </c>
      <c r="H124" s="2">
        <v>-25845305</v>
      </c>
      <c r="I124" s="2">
        <v>290385626</v>
      </c>
      <c r="J124" s="2">
        <v>145321460</v>
      </c>
      <c r="K124" s="2">
        <f t="shared" si="7"/>
        <v>43599677</v>
      </c>
      <c r="L124" s="2">
        <v>42673429</v>
      </c>
      <c r="M124" s="2">
        <v>59048354</v>
      </c>
      <c r="N124" s="2">
        <f t="shared" si="8"/>
        <v>435707086</v>
      </c>
      <c r="O124" s="2">
        <f t="shared" si="9"/>
        <v>5968590.2191780824</v>
      </c>
      <c r="P124" s="2">
        <f t="shared" si="10"/>
        <v>4575141.1369863013</v>
      </c>
      <c r="Q124" s="2">
        <f t="shared" si="11"/>
        <v>409861781</v>
      </c>
    </row>
    <row r="125" spans="1:17" x14ac:dyDescent="0.35">
      <c r="A125">
        <v>2024</v>
      </c>
      <c r="B125" t="str">
        <f t="shared" si="12"/>
        <v>6710</v>
      </c>
      <c r="C125" t="s">
        <v>160</v>
      </c>
      <c r="D125" t="s">
        <v>161</v>
      </c>
      <c r="E125" s="1" t="s">
        <v>7</v>
      </c>
      <c r="F125">
        <v>55</v>
      </c>
      <c r="G125" t="s">
        <v>238</v>
      </c>
      <c r="H125" s="2">
        <v>-102927</v>
      </c>
      <c r="I125" s="2">
        <v>147712766</v>
      </c>
      <c r="J125" s="2">
        <v>67643759</v>
      </c>
      <c r="K125" s="2">
        <f t="shared" si="7"/>
        <v>18850007</v>
      </c>
      <c r="L125" s="2">
        <v>48793752</v>
      </c>
      <c r="M125" s="2"/>
      <c r="N125" s="2">
        <f t="shared" si="8"/>
        <v>215356525</v>
      </c>
      <c r="O125" s="2">
        <f t="shared" si="9"/>
        <v>3915573.1818181816</v>
      </c>
      <c r="P125" s="2">
        <f t="shared" si="10"/>
        <v>3028414.0545454547</v>
      </c>
      <c r="Q125" s="2">
        <f t="shared" si="11"/>
        <v>215253598</v>
      </c>
    </row>
    <row r="126" spans="1:17" x14ac:dyDescent="0.35">
      <c r="A126">
        <v>2024</v>
      </c>
      <c r="B126" t="str">
        <f t="shared" si="12"/>
        <v>7300</v>
      </c>
      <c r="C126" t="s">
        <v>162</v>
      </c>
      <c r="D126" t="s">
        <v>221</v>
      </c>
      <c r="E126" s="1" t="s">
        <v>7</v>
      </c>
      <c r="F126">
        <v>142</v>
      </c>
      <c r="G126" t="s">
        <v>235</v>
      </c>
      <c r="H126" s="2">
        <v>-3546753</v>
      </c>
      <c r="I126" s="2">
        <v>309596360</v>
      </c>
      <c r="J126" s="2">
        <v>181620299</v>
      </c>
      <c r="K126" s="2">
        <f t="shared" si="7"/>
        <v>70729403</v>
      </c>
      <c r="L126" s="2">
        <v>110890896</v>
      </c>
      <c r="M126" s="2"/>
      <c r="N126" s="2">
        <f t="shared" si="8"/>
        <v>491216659</v>
      </c>
      <c r="O126" s="2">
        <f t="shared" si="9"/>
        <v>3459272.2464788733</v>
      </c>
      <c r="P126" s="2">
        <f t="shared" si="10"/>
        <v>2678350.4436619719</v>
      </c>
      <c r="Q126" s="2">
        <f t="shared" si="11"/>
        <v>487669906</v>
      </c>
    </row>
    <row r="127" spans="1:17" x14ac:dyDescent="0.35">
      <c r="A127">
        <v>2024</v>
      </c>
      <c r="B127" t="str">
        <f t="shared" si="12"/>
        <v>7300</v>
      </c>
      <c r="C127" t="s">
        <v>162</v>
      </c>
      <c r="D127" t="s">
        <v>163</v>
      </c>
      <c r="E127" s="1" t="s">
        <v>7</v>
      </c>
      <c r="F127">
        <v>105</v>
      </c>
      <c r="G127" t="s">
        <v>235</v>
      </c>
      <c r="H127" s="2">
        <v>-17247825</v>
      </c>
      <c r="I127" s="2">
        <v>218993666</v>
      </c>
      <c r="J127" s="2">
        <v>188883280</v>
      </c>
      <c r="K127" s="2">
        <f t="shared" si="7"/>
        <v>64577128</v>
      </c>
      <c r="L127" s="2">
        <v>124306152</v>
      </c>
      <c r="M127" s="2"/>
      <c r="N127" s="2">
        <f t="shared" si="8"/>
        <v>407876946</v>
      </c>
      <c r="O127" s="2">
        <f t="shared" si="9"/>
        <v>3884542.3428571429</v>
      </c>
      <c r="P127" s="2">
        <f t="shared" si="10"/>
        <v>2700674.2285714285</v>
      </c>
      <c r="Q127" s="2">
        <f t="shared" si="11"/>
        <v>390629121</v>
      </c>
    </row>
    <row r="128" spans="1:17" x14ac:dyDescent="0.35">
      <c r="A128">
        <v>2024</v>
      </c>
      <c r="B128" t="str">
        <f t="shared" si="12"/>
        <v>7300</v>
      </c>
      <c r="C128" t="s">
        <v>162</v>
      </c>
      <c r="D128" t="s">
        <v>164</v>
      </c>
      <c r="E128" s="1" t="s">
        <v>7</v>
      </c>
      <c r="F128">
        <v>204</v>
      </c>
      <c r="G128" t="s">
        <v>237</v>
      </c>
      <c r="H128" s="2">
        <v>-5526858</v>
      </c>
      <c r="I128" s="2">
        <v>397217723</v>
      </c>
      <c r="J128" s="2">
        <v>199503941</v>
      </c>
      <c r="K128" s="2">
        <f t="shared" si="7"/>
        <v>79246997</v>
      </c>
      <c r="L128" s="2">
        <v>120256944</v>
      </c>
      <c r="M128" s="2"/>
      <c r="N128" s="2">
        <f t="shared" si="8"/>
        <v>596721664</v>
      </c>
      <c r="O128" s="2">
        <f t="shared" si="9"/>
        <v>2925106.1960784313</v>
      </c>
      <c r="P128" s="2">
        <f t="shared" si="10"/>
        <v>2335611.3725490198</v>
      </c>
      <c r="Q128" s="2">
        <f t="shared" si="11"/>
        <v>591194806</v>
      </c>
    </row>
    <row r="129" spans="1:17" x14ac:dyDescent="0.35">
      <c r="A129">
        <v>2024</v>
      </c>
      <c r="B129" t="str">
        <f t="shared" si="12"/>
        <v>7300</v>
      </c>
      <c r="C129" t="s">
        <v>162</v>
      </c>
      <c r="D129" t="s">
        <v>222</v>
      </c>
      <c r="E129" s="1" t="s">
        <v>7</v>
      </c>
      <c r="F129">
        <v>29</v>
      </c>
      <c r="G129" t="s">
        <v>240</v>
      </c>
      <c r="H129" s="2">
        <v>-6656839</v>
      </c>
      <c r="I129" s="2">
        <v>125237971</v>
      </c>
      <c r="J129" s="2">
        <v>86926014</v>
      </c>
      <c r="K129" s="2">
        <f t="shared" si="7"/>
        <v>39854202</v>
      </c>
      <c r="L129" s="2">
        <v>47071812</v>
      </c>
      <c r="M129" s="2"/>
      <c r="N129" s="2">
        <f t="shared" si="8"/>
        <v>212163985</v>
      </c>
      <c r="O129" s="2">
        <f t="shared" si="9"/>
        <v>7315999.4827586208</v>
      </c>
      <c r="P129" s="2">
        <f t="shared" si="10"/>
        <v>5692833.5517241377</v>
      </c>
      <c r="Q129" s="2">
        <f t="shared" si="11"/>
        <v>205507146</v>
      </c>
    </row>
    <row r="130" spans="1:17" x14ac:dyDescent="0.35">
      <c r="A130">
        <v>2024</v>
      </c>
      <c r="B130" t="str">
        <f t="shared" si="12"/>
        <v>7300</v>
      </c>
      <c r="C130" t="s">
        <v>162</v>
      </c>
      <c r="D130" t="s">
        <v>165</v>
      </c>
      <c r="E130" s="1" t="s">
        <v>7</v>
      </c>
      <c r="F130">
        <v>197</v>
      </c>
      <c r="G130" t="s">
        <v>235</v>
      </c>
      <c r="H130" s="2">
        <v>-8124969</v>
      </c>
      <c r="I130" s="2">
        <v>381774681</v>
      </c>
      <c r="J130" s="2">
        <v>200039254</v>
      </c>
      <c r="K130" s="2">
        <f t="shared" si="7"/>
        <v>98634346</v>
      </c>
      <c r="L130" s="2">
        <v>101404908</v>
      </c>
      <c r="M130" s="2"/>
      <c r="N130" s="2">
        <f t="shared" si="8"/>
        <v>581813935</v>
      </c>
      <c r="O130" s="2">
        <f t="shared" si="9"/>
        <v>2953370.2284263959</v>
      </c>
      <c r="P130" s="2">
        <f t="shared" si="10"/>
        <v>2438624.502538071</v>
      </c>
      <c r="Q130" s="2">
        <f t="shared" si="11"/>
        <v>573688966</v>
      </c>
    </row>
    <row r="131" spans="1:17" x14ac:dyDescent="0.35">
      <c r="A131">
        <v>2024</v>
      </c>
      <c r="B131" t="str">
        <f t="shared" si="12"/>
        <v>7400</v>
      </c>
      <c r="C131" t="s">
        <v>166</v>
      </c>
      <c r="D131" t="s">
        <v>167</v>
      </c>
      <c r="E131" s="1" t="s">
        <v>7</v>
      </c>
      <c r="F131">
        <v>40</v>
      </c>
      <c r="G131" t="s">
        <v>240</v>
      </c>
      <c r="H131" s="2">
        <v>-5041796</v>
      </c>
      <c r="I131" s="2">
        <v>147597510</v>
      </c>
      <c r="J131" s="2">
        <v>64568354</v>
      </c>
      <c r="K131" s="2">
        <f t="shared" ref="K131:K155" si="13">J131-L131-M131</f>
        <v>23757579</v>
      </c>
      <c r="L131" s="2">
        <v>39821600</v>
      </c>
      <c r="M131" s="2">
        <v>989175</v>
      </c>
      <c r="N131" s="2">
        <f t="shared" ref="N131:N155" si="14">I131+J131</f>
        <v>212165864</v>
      </c>
      <c r="O131" s="2">
        <f t="shared" ref="O131:O157" si="15">N131/F131</f>
        <v>5304146.5999999996</v>
      </c>
      <c r="P131" s="2">
        <f t="shared" ref="P131:P157" si="16">(N131-L131-M131)/F131</f>
        <v>4283877.2249999996</v>
      </c>
      <c r="Q131" s="2">
        <f t="shared" ref="Q131:Q155" si="17">N131+H131</f>
        <v>207124068</v>
      </c>
    </row>
    <row r="132" spans="1:17" x14ac:dyDescent="0.35">
      <c r="A132">
        <v>2024</v>
      </c>
      <c r="B132" t="str">
        <f t="shared" si="12"/>
        <v>7400</v>
      </c>
      <c r="C132" t="s">
        <v>166</v>
      </c>
      <c r="D132" t="s">
        <v>168</v>
      </c>
      <c r="E132" s="1" t="s">
        <v>7</v>
      </c>
      <c r="F132">
        <v>75</v>
      </c>
      <c r="G132" t="s">
        <v>238</v>
      </c>
      <c r="H132" s="2">
        <v>-15324966</v>
      </c>
      <c r="I132" s="2">
        <v>251307633</v>
      </c>
      <c r="J132" s="2">
        <v>69899065</v>
      </c>
      <c r="K132" s="2">
        <f t="shared" si="13"/>
        <v>44736733</v>
      </c>
      <c r="L132" s="2">
        <v>24525696</v>
      </c>
      <c r="M132" s="2">
        <v>636636</v>
      </c>
      <c r="N132" s="2">
        <f t="shared" si="14"/>
        <v>321206698</v>
      </c>
      <c r="O132" s="2">
        <f t="shared" si="15"/>
        <v>4282755.9733333336</v>
      </c>
      <c r="P132" s="2">
        <f t="shared" si="16"/>
        <v>3947258.2133333334</v>
      </c>
      <c r="Q132" s="2">
        <f t="shared" si="17"/>
        <v>305881732</v>
      </c>
    </row>
    <row r="133" spans="1:17" x14ac:dyDescent="0.35">
      <c r="A133">
        <v>2024</v>
      </c>
      <c r="B133" t="str">
        <f t="shared" si="12"/>
        <v>7400</v>
      </c>
      <c r="C133" t="s">
        <v>166</v>
      </c>
      <c r="D133" t="s">
        <v>223</v>
      </c>
      <c r="E133" s="1" t="s">
        <v>7</v>
      </c>
      <c r="F133">
        <v>92</v>
      </c>
      <c r="G133" t="s">
        <v>238</v>
      </c>
      <c r="H133" s="2">
        <v>-2951144</v>
      </c>
      <c r="I133" s="2">
        <v>226757004</v>
      </c>
      <c r="J133" s="2">
        <v>89563197</v>
      </c>
      <c r="K133" s="2">
        <f t="shared" si="13"/>
        <v>18322465</v>
      </c>
      <c r="L133" s="2">
        <v>69720732</v>
      </c>
      <c r="M133" s="2">
        <v>1520000</v>
      </c>
      <c r="N133" s="2">
        <f t="shared" si="14"/>
        <v>316320201</v>
      </c>
      <c r="O133" s="2">
        <f t="shared" si="15"/>
        <v>3438263.0543478262</v>
      </c>
      <c r="P133" s="2">
        <f t="shared" si="16"/>
        <v>2663907.2717391304</v>
      </c>
      <c r="Q133" s="2">
        <f t="shared" si="17"/>
        <v>313369057</v>
      </c>
    </row>
    <row r="134" spans="1:17" x14ac:dyDescent="0.35">
      <c r="A134">
        <v>2024</v>
      </c>
      <c r="B134" t="str">
        <f t="shared" si="12"/>
        <v>7400</v>
      </c>
      <c r="C134" t="s">
        <v>166</v>
      </c>
      <c r="D134" t="s">
        <v>224</v>
      </c>
      <c r="E134" s="1" t="s">
        <v>7</v>
      </c>
      <c r="F134">
        <v>425</v>
      </c>
      <c r="G134" t="s">
        <v>233</v>
      </c>
      <c r="H134" s="2">
        <v>-27592420</v>
      </c>
      <c r="I134" s="2">
        <v>956733314</v>
      </c>
      <c r="J134" s="2">
        <v>371290507</v>
      </c>
      <c r="K134" s="2">
        <f t="shared" si="13"/>
        <v>104768127</v>
      </c>
      <c r="L134" s="2">
        <v>262826380</v>
      </c>
      <c r="M134" s="2">
        <v>3696000</v>
      </c>
      <c r="N134" s="2">
        <f t="shared" si="14"/>
        <v>1328023821</v>
      </c>
      <c r="O134" s="2">
        <f t="shared" si="15"/>
        <v>3124761.931764706</v>
      </c>
      <c r="P134" s="2">
        <f t="shared" si="16"/>
        <v>2497650.4494117647</v>
      </c>
      <c r="Q134" s="2">
        <f t="shared" si="17"/>
        <v>1300431401</v>
      </c>
    </row>
    <row r="135" spans="1:17" x14ac:dyDescent="0.35">
      <c r="A135">
        <v>2024</v>
      </c>
      <c r="B135" t="str">
        <f t="shared" si="12"/>
        <v>7400</v>
      </c>
      <c r="C135" t="s">
        <v>166</v>
      </c>
      <c r="D135" t="s">
        <v>169</v>
      </c>
      <c r="E135" s="1" t="s">
        <v>7</v>
      </c>
      <c r="F135">
        <v>53</v>
      </c>
      <c r="G135" t="s">
        <v>238</v>
      </c>
      <c r="H135" s="2">
        <v>-3906873</v>
      </c>
      <c r="I135" s="2">
        <v>178862685</v>
      </c>
      <c r="J135" s="2">
        <v>56599674</v>
      </c>
      <c r="K135" s="2">
        <f t="shared" si="13"/>
        <v>21192314</v>
      </c>
      <c r="L135" s="2">
        <v>34865360</v>
      </c>
      <c r="M135" s="2">
        <v>542000</v>
      </c>
      <c r="N135" s="2">
        <f t="shared" si="14"/>
        <v>235462359</v>
      </c>
      <c r="O135" s="2">
        <f t="shared" si="15"/>
        <v>4442686.0188679248</v>
      </c>
      <c r="P135" s="2">
        <f t="shared" si="16"/>
        <v>3774622.6226415094</v>
      </c>
      <c r="Q135" s="2">
        <f t="shared" si="17"/>
        <v>231555486</v>
      </c>
    </row>
    <row r="136" spans="1:17" x14ac:dyDescent="0.35">
      <c r="A136">
        <v>2024</v>
      </c>
      <c r="B136" t="str">
        <f t="shared" si="12"/>
        <v>7502</v>
      </c>
      <c r="C136" t="s">
        <v>170</v>
      </c>
      <c r="D136" t="s">
        <v>171</v>
      </c>
      <c r="E136" s="1" t="s">
        <v>7</v>
      </c>
      <c r="F136">
        <v>74</v>
      </c>
      <c r="G136" t="s">
        <v>238</v>
      </c>
      <c r="H136" s="2">
        <v>-9136294</v>
      </c>
      <c r="I136" s="2">
        <v>227778507</v>
      </c>
      <c r="J136" s="2">
        <v>113784278</v>
      </c>
      <c r="K136" s="2">
        <f t="shared" si="13"/>
        <v>44101097</v>
      </c>
      <c r="L136" s="2">
        <v>46105371</v>
      </c>
      <c r="M136" s="2">
        <v>23577810</v>
      </c>
      <c r="N136" s="2">
        <f t="shared" si="14"/>
        <v>341562785</v>
      </c>
      <c r="O136" s="2">
        <f t="shared" si="15"/>
        <v>4615713.3108108109</v>
      </c>
      <c r="P136" s="2">
        <f t="shared" si="16"/>
        <v>3674048.7027027025</v>
      </c>
      <c r="Q136" s="2">
        <f t="shared" si="17"/>
        <v>332426491</v>
      </c>
    </row>
    <row r="137" spans="1:17" x14ac:dyDescent="0.35">
      <c r="A137">
        <v>2024</v>
      </c>
      <c r="B137" t="str">
        <f t="shared" si="12"/>
        <v>8000</v>
      </c>
      <c r="C137" t="s">
        <v>172</v>
      </c>
      <c r="D137" t="s">
        <v>173</v>
      </c>
      <c r="E137" s="1" t="s">
        <v>7</v>
      </c>
      <c r="F137">
        <v>540</v>
      </c>
      <c r="G137" t="s">
        <v>236</v>
      </c>
      <c r="H137" s="2">
        <v>-46289117</v>
      </c>
      <c r="I137" s="2">
        <v>1071094551</v>
      </c>
      <c r="J137" s="2">
        <v>378761704</v>
      </c>
      <c r="K137" s="2">
        <f t="shared" si="13"/>
        <v>134261704</v>
      </c>
      <c r="L137" s="2">
        <v>244500000</v>
      </c>
      <c r="M137" s="2"/>
      <c r="N137" s="2">
        <f t="shared" si="14"/>
        <v>1449856255</v>
      </c>
      <c r="O137" s="2">
        <f t="shared" si="15"/>
        <v>2684918.9907407407</v>
      </c>
      <c r="P137" s="2">
        <f t="shared" si="16"/>
        <v>2232141.2129629632</v>
      </c>
      <c r="Q137" s="2">
        <f t="shared" si="17"/>
        <v>1403567138</v>
      </c>
    </row>
    <row r="138" spans="1:17" x14ac:dyDescent="0.35">
      <c r="A138">
        <v>2024</v>
      </c>
      <c r="B138" t="str">
        <f t="shared" si="12"/>
        <v>8200</v>
      </c>
      <c r="C138" t="s">
        <v>174</v>
      </c>
      <c r="D138" t="s">
        <v>175</v>
      </c>
      <c r="E138" s="1" t="s">
        <v>7</v>
      </c>
      <c r="F138">
        <v>145</v>
      </c>
      <c r="G138" t="s">
        <v>235</v>
      </c>
      <c r="H138" s="2">
        <v>-74832961</v>
      </c>
      <c r="I138" s="2">
        <v>435759072</v>
      </c>
      <c r="J138" s="2">
        <v>294065786</v>
      </c>
      <c r="K138" s="2">
        <f t="shared" si="13"/>
        <v>126685003</v>
      </c>
      <c r="L138" s="2">
        <v>132695864</v>
      </c>
      <c r="M138" s="2">
        <v>34684919</v>
      </c>
      <c r="N138" s="2">
        <f t="shared" si="14"/>
        <v>729824858</v>
      </c>
      <c r="O138" s="2">
        <f t="shared" si="15"/>
        <v>5033274.8827586211</v>
      </c>
      <c r="P138" s="2">
        <f t="shared" si="16"/>
        <v>3878924.6551724137</v>
      </c>
      <c r="Q138" s="2">
        <f t="shared" si="17"/>
        <v>654991897</v>
      </c>
    </row>
    <row r="139" spans="1:17" x14ac:dyDescent="0.35">
      <c r="A139">
        <v>2024</v>
      </c>
      <c r="B139" t="str">
        <f t="shared" si="12"/>
        <v>8200</v>
      </c>
      <c r="C139" t="s">
        <v>174</v>
      </c>
      <c r="D139" t="s">
        <v>176</v>
      </c>
      <c r="E139" s="1" t="s">
        <v>77</v>
      </c>
      <c r="F139">
        <v>293</v>
      </c>
      <c r="G139" t="s">
        <v>237</v>
      </c>
      <c r="H139" s="2">
        <v>-81031546</v>
      </c>
      <c r="I139" s="2">
        <v>631836369</v>
      </c>
      <c r="J139" s="2">
        <v>381870187</v>
      </c>
      <c r="K139" s="2">
        <f t="shared" si="13"/>
        <v>204217357</v>
      </c>
      <c r="L139" s="2">
        <v>159825546</v>
      </c>
      <c r="M139" s="2">
        <v>17827284</v>
      </c>
      <c r="N139" s="2">
        <f t="shared" si="14"/>
        <v>1013706556</v>
      </c>
      <c r="O139" s="2">
        <f t="shared" si="15"/>
        <v>3459749.3378839591</v>
      </c>
      <c r="P139" s="2">
        <f t="shared" si="16"/>
        <v>2853425.6860068259</v>
      </c>
      <c r="Q139" s="2">
        <f t="shared" si="17"/>
        <v>932675010</v>
      </c>
    </row>
    <row r="140" spans="1:17" x14ac:dyDescent="0.35">
      <c r="A140">
        <v>2024</v>
      </c>
      <c r="B140" t="str">
        <f t="shared" si="12"/>
        <v>8200</v>
      </c>
      <c r="C140" t="s">
        <v>174</v>
      </c>
      <c r="D140" t="s">
        <v>177</v>
      </c>
      <c r="E140" s="1" t="s">
        <v>7</v>
      </c>
      <c r="F140">
        <v>636</v>
      </c>
      <c r="G140" t="s">
        <v>234</v>
      </c>
      <c r="H140" s="2">
        <v>-265809373</v>
      </c>
      <c r="I140" s="2">
        <v>1431101272</v>
      </c>
      <c r="J140" s="2">
        <v>590173909</v>
      </c>
      <c r="K140" s="2">
        <f t="shared" si="13"/>
        <v>305837024</v>
      </c>
      <c r="L140" s="2">
        <v>250400640</v>
      </c>
      <c r="M140" s="2">
        <v>33936245</v>
      </c>
      <c r="N140" s="2">
        <f t="shared" si="14"/>
        <v>2021275181</v>
      </c>
      <c r="O140" s="2">
        <f t="shared" si="15"/>
        <v>3178105.6305031446</v>
      </c>
      <c r="P140" s="2">
        <f t="shared" si="16"/>
        <v>2731035.0566037735</v>
      </c>
      <c r="Q140" s="2">
        <f t="shared" si="17"/>
        <v>1755465808</v>
      </c>
    </row>
    <row r="141" spans="1:17" x14ac:dyDescent="0.35">
      <c r="A141">
        <v>2024</v>
      </c>
      <c r="B141" t="str">
        <f t="shared" si="12"/>
        <v>8200</v>
      </c>
      <c r="C141" t="s">
        <v>174</v>
      </c>
      <c r="D141" t="s">
        <v>178</v>
      </c>
      <c r="E141" s="1" t="s">
        <v>7</v>
      </c>
      <c r="F141">
        <v>524</v>
      </c>
      <c r="G141" t="s">
        <v>236</v>
      </c>
      <c r="H141" s="2">
        <v>-96622386</v>
      </c>
      <c r="I141" s="2">
        <v>1092482106</v>
      </c>
      <c r="J141" s="2">
        <v>493962127</v>
      </c>
      <c r="K141" s="2">
        <f t="shared" si="13"/>
        <v>246630939</v>
      </c>
      <c r="L141" s="2">
        <v>241720096</v>
      </c>
      <c r="M141" s="2">
        <v>5611092</v>
      </c>
      <c r="N141" s="2">
        <f t="shared" si="14"/>
        <v>1586444233</v>
      </c>
      <c r="O141" s="2">
        <f t="shared" si="15"/>
        <v>3027565.3301526718</v>
      </c>
      <c r="P141" s="2">
        <f t="shared" si="16"/>
        <v>2555559.2461832063</v>
      </c>
      <c r="Q141" s="2">
        <f t="shared" si="17"/>
        <v>1489821847</v>
      </c>
    </row>
    <row r="142" spans="1:17" x14ac:dyDescent="0.35">
      <c r="A142">
        <v>2024</v>
      </c>
      <c r="B142" t="str">
        <f t="shared" si="12"/>
        <v>8401</v>
      </c>
      <c r="C142" t="s">
        <v>179</v>
      </c>
      <c r="D142" t="s">
        <v>180</v>
      </c>
      <c r="E142" s="1" t="s">
        <v>7</v>
      </c>
      <c r="F142">
        <v>243</v>
      </c>
      <c r="G142" t="s">
        <v>237</v>
      </c>
      <c r="H142" s="2">
        <v>-2471407</v>
      </c>
      <c r="I142" s="2">
        <v>569108770</v>
      </c>
      <c r="J142" s="2">
        <v>168054904</v>
      </c>
      <c r="K142" s="2">
        <f t="shared" si="13"/>
        <v>48240565</v>
      </c>
      <c r="L142" s="2">
        <v>75249000</v>
      </c>
      <c r="M142" s="2">
        <v>44565339</v>
      </c>
      <c r="N142" s="2">
        <f t="shared" si="14"/>
        <v>737163674</v>
      </c>
      <c r="O142" s="2">
        <f t="shared" si="15"/>
        <v>3033595.3662551441</v>
      </c>
      <c r="P142" s="2">
        <f t="shared" si="16"/>
        <v>2540532.242798354</v>
      </c>
      <c r="Q142" s="2">
        <f t="shared" si="17"/>
        <v>734692267</v>
      </c>
    </row>
    <row r="143" spans="1:17" x14ac:dyDescent="0.35">
      <c r="A143">
        <v>2024</v>
      </c>
      <c r="B143" t="str">
        <f t="shared" si="12"/>
        <v>8401</v>
      </c>
      <c r="C143" t="s">
        <v>179</v>
      </c>
      <c r="D143" t="s">
        <v>181</v>
      </c>
      <c r="E143" s="1" t="s">
        <v>7</v>
      </c>
      <c r="F143">
        <v>4</v>
      </c>
      <c r="G143" t="s">
        <v>239</v>
      </c>
      <c r="H143" s="2">
        <v>-119416</v>
      </c>
      <c r="I143" s="2">
        <v>24713508</v>
      </c>
      <c r="J143" s="2">
        <v>26039772</v>
      </c>
      <c r="K143" s="2">
        <f t="shared" si="13"/>
        <v>6543105</v>
      </c>
      <c r="L143" s="2">
        <v>8508996</v>
      </c>
      <c r="M143" s="2">
        <v>10987671</v>
      </c>
      <c r="N143" s="2">
        <f t="shared" si="14"/>
        <v>50753280</v>
      </c>
      <c r="O143" s="2">
        <f t="shared" si="15"/>
        <v>12688320</v>
      </c>
      <c r="P143" s="2">
        <f t="shared" si="16"/>
        <v>7814153.25</v>
      </c>
      <c r="Q143" s="2">
        <f t="shared" si="17"/>
        <v>50633864</v>
      </c>
    </row>
    <row r="144" spans="1:17" x14ac:dyDescent="0.35">
      <c r="A144">
        <v>2024</v>
      </c>
      <c r="B144" t="str">
        <f t="shared" si="12"/>
        <v>8508</v>
      </c>
      <c r="C144" t="s">
        <v>182</v>
      </c>
      <c r="D144" t="s">
        <v>225</v>
      </c>
      <c r="E144" s="1" t="s">
        <v>7</v>
      </c>
      <c r="F144">
        <v>64</v>
      </c>
      <c r="G144" t="s">
        <v>238</v>
      </c>
      <c r="H144" s="2">
        <v>-6472855</v>
      </c>
      <c r="I144" s="2">
        <v>194523202</v>
      </c>
      <c r="J144" s="2">
        <v>65734867</v>
      </c>
      <c r="K144" s="2">
        <f t="shared" si="13"/>
        <v>29348368</v>
      </c>
      <c r="L144" s="2">
        <v>19505496</v>
      </c>
      <c r="M144" s="2">
        <v>16881003</v>
      </c>
      <c r="N144" s="2">
        <f t="shared" si="14"/>
        <v>260258069</v>
      </c>
      <c r="O144" s="2">
        <f t="shared" si="15"/>
        <v>4066532.328125</v>
      </c>
      <c r="P144" s="2">
        <f t="shared" si="16"/>
        <v>3497993.28125</v>
      </c>
      <c r="Q144" s="2">
        <f t="shared" si="17"/>
        <v>253785214</v>
      </c>
    </row>
    <row r="145" spans="1:17" x14ac:dyDescent="0.35">
      <c r="A145">
        <v>2024</v>
      </c>
      <c r="B145" t="str">
        <f t="shared" si="12"/>
        <v>8613</v>
      </c>
      <c r="C145" t="s">
        <v>183</v>
      </c>
      <c r="D145" t="s">
        <v>184</v>
      </c>
      <c r="E145" s="1" t="s">
        <v>7</v>
      </c>
      <c r="F145">
        <v>225</v>
      </c>
      <c r="G145" t="s">
        <v>237</v>
      </c>
      <c r="H145" s="2">
        <v>-26075532</v>
      </c>
      <c r="I145" s="2">
        <v>602229250</v>
      </c>
      <c r="J145" s="2">
        <v>262958351</v>
      </c>
      <c r="K145" s="2">
        <f t="shared" si="13"/>
        <v>87231690</v>
      </c>
      <c r="L145" s="2">
        <v>104434176</v>
      </c>
      <c r="M145" s="2">
        <v>71292485</v>
      </c>
      <c r="N145" s="2">
        <f t="shared" si="14"/>
        <v>865187601</v>
      </c>
      <c r="O145" s="2">
        <f t="shared" si="15"/>
        <v>3845278.2266666666</v>
      </c>
      <c r="P145" s="2">
        <f t="shared" si="16"/>
        <v>3064270.8444444444</v>
      </c>
      <c r="Q145" s="2">
        <f t="shared" si="17"/>
        <v>839112069</v>
      </c>
    </row>
    <row r="146" spans="1:17" x14ac:dyDescent="0.35">
      <c r="A146">
        <v>2024</v>
      </c>
      <c r="B146" t="str">
        <f t="shared" si="12"/>
        <v>8614</v>
      </c>
      <c r="C146" t="s">
        <v>185</v>
      </c>
      <c r="D146" t="s">
        <v>186</v>
      </c>
      <c r="E146" s="1" t="s">
        <v>7</v>
      </c>
      <c r="F146">
        <v>176</v>
      </c>
      <c r="G146" t="s">
        <v>235</v>
      </c>
      <c r="H146" s="2">
        <v>-41650157</v>
      </c>
      <c r="I146" s="2">
        <v>396748599</v>
      </c>
      <c r="J146" s="2">
        <v>194645593</v>
      </c>
      <c r="K146" s="2">
        <f t="shared" si="13"/>
        <v>105947442</v>
      </c>
      <c r="L146" s="2">
        <v>88698151</v>
      </c>
      <c r="M146" s="2"/>
      <c r="N146" s="2">
        <f t="shared" si="14"/>
        <v>591394192</v>
      </c>
      <c r="O146" s="2">
        <f t="shared" si="15"/>
        <v>3360194.2727272729</v>
      </c>
      <c r="P146" s="2">
        <f t="shared" si="16"/>
        <v>2856227.5056818184</v>
      </c>
      <c r="Q146" s="2">
        <f t="shared" si="17"/>
        <v>549744035</v>
      </c>
    </row>
    <row r="147" spans="1:17" x14ac:dyDescent="0.35">
      <c r="A147">
        <v>2024</v>
      </c>
      <c r="B147" t="str">
        <f t="shared" si="12"/>
        <v>8614</v>
      </c>
      <c r="C147" t="s">
        <v>185</v>
      </c>
      <c r="D147" t="s">
        <v>226</v>
      </c>
      <c r="E147" s="1" t="s">
        <v>7</v>
      </c>
      <c r="F147">
        <v>96</v>
      </c>
      <c r="G147" t="s">
        <v>238</v>
      </c>
      <c r="H147" s="2">
        <v>-47368514</v>
      </c>
      <c r="I147" s="2">
        <v>242972398</v>
      </c>
      <c r="J147" s="2">
        <v>142222905</v>
      </c>
      <c r="K147" s="2">
        <f t="shared" si="13"/>
        <v>95901550</v>
      </c>
      <c r="L147" s="2">
        <v>46321355</v>
      </c>
      <c r="M147" s="2"/>
      <c r="N147" s="2">
        <f t="shared" si="14"/>
        <v>385195303</v>
      </c>
      <c r="O147" s="2">
        <f t="shared" si="15"/>
        <v>4012451.0729166665</v>
      </c>
      <c r="P147" s="2">
        <f t="shared" si="16"/>
        <v>3529936.9583333335</v>
      </c>
      <c r="Q147" s="2">
        <f t="shared" si="17"/>
        <v>337826789</v>
      </c>
    </row>
    <row r="148" spans="1:17" x14ac:dyDescent="0.35">
      <c r="A148">
        <v>2024</v>
      </c>
      <c r="B148" t="str">
        <f t="shared" si="12"/>
        <v>8710</v>
      </c>
      <c r="C148" t="s">
        <v>187</v>
      </c>
      <c r="D148" t="s">
        <v>188</v>
      </c>
      <c r="E148" s="1" t="s">
        <v>7</v>
      </c>
      <c r="F148">
        <v>90</v>
      </c>
      <c r="G148" t="s">
        <v>238</v>
      </c>
      <c r="H148" s="2">
        <v>-96025963</v>
      </c>
      <c r="I148" s="2">
        <v>258632559</v>
      </c>
      <c r="J148" s="2">
        <v>123965176</v>
      </c>
      <c r="K148" s="2">
        <f t="shared" si="13"/>
        <v>61996548</v>
      </c>
      <c r="L148" s="2">
        <v>38398830</v>
      </c>
      <c r="M148" s="2">
        <v>23569798</v>
      </c>
      <c r="N148" s="2">
        <f t="shared" si="14"/>
        <v>382597735</v>
      </c>
      <c r="O148" s="2">
        <f t="shared" si="15"/>
        <v>4251085.944444444</v>
      </c>
      <c r="P148" s="2">
        <f t="shared" si="16"/>
        <v>3562545.6333333333</v>
      </c>
      <c r="Q148" s="2">
        <f t="shared" si="17"/>
        <v>286571772</v>
      </c>
    </row>
    <row r="149" spans="1:17" x14ac:dyDescent="0.35">
      <c r="A149">
        <v>2024</v>
      </c>
      <c r="B149" t="str">
        <f t="shared" si="12"/>
        <v>8716</v>
      </c>
      <c r="C149" t="s">
        <v>189</v>
      </c>
      <c r="D149" t="s">
        <v>190</v>
      </c>
      <c r="E149" s="1" t="s">
        <v>7</v>
      </c>
      <c r="F149">
        <v>455</v>
      </c>
      <c r="G149" t="s">
        <v>233</v>
      </c>
      <c r="H149" s="2">
        <v>-140093270</v>
      </c>
      <c r="I149" s="2">
        <v>747402538</v>
      </c>
      <c r="J149" s="2">
        <v>331047105</v>
      </c>
      <c r="K149" s="2">
        <f t="shared" si="13"/>
        <v>152764105</v>
      </c>
      <c r="L149" s="2">
        <v>178283000</v>
      </c>
      <c r="M149" s="2"/>
      <c r="N149" s="2">
        <f t="shared" si="14"/>
        <v>1078449643</v>
      </c>
      <c r="O149" s="2">
        <f t="shared" si="15"/>
        <v>2370218.9956043954</v>
      </c>
      <c r="P149" s="2">
        <f t="shared" si="16"/>
        <v>1978388.2263736264</v>
      </c>
      <c r="Q149" s="2">
        <f t="shared" si="17"/>
        <v>938356373</v>
      </c>
    </row>
    <row r="150" spans="1:17" x14ac:dyDescent="0.35">
      <c r="A150">
        <v>2024</v>
      </c>
      <c r="B150" t="str">
        <f t="shared" si="12"/>
        <v>8717</v>
      </c>
      <c r="C150" t="s">
        <v>191</v>
      </c>
      <c r="D150" t="s">
        <v>192</v>
      </c>
      <c r="E150" s="1" t="s">
        <v>7</v>
      </c>
      <c r="F150">
        <v>268</v>
      </c>
      <c r="G150" t="s">
        <v>237</v>
      </c>
      <c r="H150" s="2">
        <v>-36452031</v>
      </c>
      <c r="I150" s="2">
        <v>600749904</v>
      </c>
      <c r="J150" s="2">
        <v>189552043</v>
      </c>
      <c r="K150" s="2">
        <f t="shared" si="13"/>
        <v>122831911</v>
      </c>
      <c r="L150" s="2">
        <v>65784996</v>
      </c>
      <c r="M150" s="2">
        <v>935136</v>
      </c>
      <c r="N150" s="2">
        <f t="shared" si="14"/>
        <v>790301947</v>
      </c>
      <c r="O150" s="2">
        <f t="shared" si="15"/>
        <v>2948887.8619402987</v>
      </c>
      <c r="P150" s="2">
        <f t="shared" si="16"/>
        <v>2699932.1455223882</v>
      </c>
      <c r="Q150" s="2">
        <f t="shared" si="17"/>
        <v>753849916</v>
      </c>
    </row>
    <row r="151" spans="1:17" x14ac:dyDescent="0.35">
      <c r="A151">
        <v>2024</v>
      </c>
      <c r="B151" t="str">
        <f t="shared" si="12"/>
        <v>8719</v>
      </c>
      <c r="C151" t="s">
        <v>193</v>
      </c>
      <c r="D151" t="s">
        <v>194</v>
      </c>
      <c r="E151" s="1" t="s">
        <v>7</v>
      </c>
      <c r="F151">
        <v>55</v>
      </c>
      <c r="G151" t="s">
        <v>238</v>
      </c>
      <c r="H151" s="2">
        <v>-1696445</v>
      </c>
      <c r="I151" s="2">
        <v>227810288</v>
      </c>
      <c r="J151" s="2">
        <v>173148896</v>
      </c>
      <c r="K151" s="2">
        <f t="shared" si="13"/>
        <v>84501914</v>
      </c>
      <c r="L151" s="2">
        <v>50621487</v>
      </c>
      <c r="M151" s="2">
        <v>38025495</v>
      </c>
      <c r="N151" s="2">
        <f t="shared" si="14"/>
        <v>400959184</v>
      </c>
      <c r="O151" s="2">
        <f t="shared" si="15"/>
        <v>7290166.9818181815</v>
      </c>
      <c r="P151" s="2">
        <f t="shared" si="16"/>
        <v>5678403.6727272728</v>
      </c>
      <c r="Q151" s="2">
        <f t="shared" si="17"/>
        <v>399262739</v>
      </c>
    </row>
    <row r="152" spans="1:17" x14ac:dyDescent="0.35">
      <c r="A152">
        <v>2024</v>
      </c>
      <c r="B152" t="str">
        <f t="shared" si="12"/>
        <v>8720</v>
      </c>
      <c r="C152" t="s">
        <v>195</v>
      </c>
      <c r="D152" t="s">
        <v>196</v>
      </c>
      <c r="E152" s="1" t="s">
        <v>197</v>
      </c>
      <c r="F152">
        <v>52</v>
      </c>
      <c r="G152" t="s">
        <v>238</v>
      </c>
      <c r="H152" s="2">
        <v>-4767813</v>
      </c>
      <c r="I152" s="2">
        <v>144330696</v>
      </c>
      <c r="J152" s="2">
        <v>183353380</v>
      </c>
      <c r="K152" s="2">
        <f t="shared" si="13"/>
        <v>119074257</v>
      </c>
      <c r="L152" s="2">
        <v>13168632</v>
      </c>
      <c r="M152" s="2">
        <v>51110491</v>
      </c>
      <c r="N152" s="2">
        <f t="shared" si="14"/>
        <v>327684076</v>
      </c>
      <c r="O152" s="2">
        <f t="shared" si="15"/>
        <v>6301616.846153846</v>
      </c>
      <c r="P152" s="2">
        <f t="shared" si="16"/>
        <v>5065479.865384615</v>
      </c>
      <c r="Q152" s="2">
        <f t="shared" si="17"/>
        <v>322916263</v>
      </c>
    </row>
    <row r="153" spans="1:17" x14ac:dyDescent="0.35">
      <c r="A153">
        <v>2024</v>
      </c>
      <c r="B153" t="str">
        <f t="shared" si="12"/>
        <v>8721</v>
      </c>
      <c r="C153" t="s">
        <v>198</v>
      </c>
      <c r="D153" t="s">
        <v>227</v>
      </c>
      <c r="E153" s="1" t="s">
        <v>7</v>
      </c>
      <c r="F153">
        <v>56</v>
      </c>
      <c r="G153" t="s">
        <v>238</v>
      </c>
      <c r="H153" s="2">
        <v>-7091330</v>
      </c>
      <c r="I153" s="2">
        <v>194826345</v>
      </c>
      <c r="J153" s="2">
        <v>106771566</v>
      </c>
      <c r="K153" s="2">
        <f t="shared" si="13"/>
        <v>63997440</v>
      </c>
      <c r="L153" s="2">
        <v>24148798</v>
      </c>
      <c r="M153" s="2">
        <v>18625328</v>
      </c>
      <c r="N153" s="2">
        <f t="shared" si="14"/>
        <v>301597911</v>
      </c>
      <c r="O153" s="2">
        <f t="shared" si="15"/>
        <v>5385676.9821428573</v>
      </c>
      <c r="P153" s="2">
        <f t="shared" si="16"/>
        <v>4621853.3035714282</v>
      </c>
      <c r="Q153" s="2">
        <f t="shared" si="17"/>
        <v>294506581</v>
      </c>
    </row>
    <row r="154" spans="1:17" x14ac:dyDescent="0.35">
      <c r="A154">
        <v>2024</v>
      </c>
      <c r="B154" t="str">
        <f t="shared" ref="B154:B155" si="18">LEFT(C154,4)</f>
        <v>8721</v>
      </c>
      <c r="C154" t="s">
        <v>198</v>
      </c>
      <c r="D154" t="s">
        <v>199</v>
      </c>
      <c r="E154" s="1" t="s">
        <v>7</v>
      </c>
      <c r="F154">
        <v>97</v>
      </c>
      <c r="G154" t="s">
        <v>238</v>
      </c>
      <c r="H154" s="2">
        <v>-27517534</v>
      </c>
      <c r="I154" s="2">
        <v>277448765</v>
      </c>
      <c r="J154" s="2">
        <v>160478036</v>
      </c>
      <c r="K154" s="2">
        <f t="shared" si="13"/>
        <v>78211844</v>
      </c>
      <c r="L154" s="2">
        <v>44603616</v>
      </c>
      <c r="M154" s="2">
        <v>37662576</v>
      </c>
      <c r="N154" s="2">
        <f t="shared" si="14"/>
        <v>437926801</v>
      </c>
      <c r="O154" s="2">
        <f t="shared" si="15"/>
        <v>4514709.2886597943</v>
      </c>
      <c r="P154" s="2">
        <f t="shared" si="16"/>
        <v>3666604.2164948452</v>
      </c>
      <c r="Q154" s="2">
        <f t="shared" si="17"/>
        <v>410409267</v>
      </c>
    </row>
    <row r="155" spans="1:17" x14ac:dyDescent="0.35">
      <c r="A155">
        <v>2024</v>
      </c>
      <c r="B155" t="str">
        <f t="shared" si="18"/>
        <v>8722</v>
      </c>
      <c r="C155" t="s">
        <v>200</v>
      </c>
      <c r="D155" t="s">
        <v>201</v>
      </c>
      <c r="E155" s="1" t="s">
        <v>7</v>
      </c>
      <c r="F155">
        <v>109</v>
      </c>
      <c r="G155" t="s">
        <v>235</v>
      </c>
      <c r="H155" s="2">
        <v>-39345608</v>
      </c>
      <c r="I155" s="2">
        <v>300809382</v>
      </c>
      <c r="J155" s="2">
        <v>151681937</v>
      </c>
      <c r="K155" s="2">
        <f t="shared" si="13"/>
        <v>47546870</v>
      </c>
      <c r="L155" s="2">
        <v>52979244</v>
      </c>
      <c r="M155" s="2">
        <v>51155823</v>
      </c>
      <c r="N155" s="2">
        <f t="shared" si="14"/>
        <v>452491319</v>
      </c>
      <c r="O155" s="2">
        <f t="shared" si="15"/>
        <v>4151296.5045871558</v>
      </c>
      <c r="P155" s="2">
        <f t="shared" si="16"/>
        <v>3195928.9174311925</v>
      </c>
      <c r="Q155" s="2">
        <f t="shared" si="17"/>
        <v>413145711</v>
      </c>
    </row>
    <row r="156" spans="1:17" x14ac:dyDescent="0.35">
      <c r="O156" s="2"/>
      <c r="P156" s="2"/>
    </row>
    <row r="157" spans="1:17" x14ac:dyDescent="0.35">
      <c r="F157" s="6">
        <f t="shared" ref="F157:N157" si="19">SUM(F2:F155)</f>
        <v>45099</v>
      </c>
      <c r="G157" s="6"/>
      <c r="H157" s="6">
        <f t="shared" si="19"/>
        <v>-5299805099</v>
      </c>
      <c r="I157" s="6">
        <f t="shared" si="19"/>
        <v>88653852174</v>
      </c>
      <c r="J157" s="6">
        <f t="shared" si="19"/>
        <v>40689361693</v>
      </c>
      <c r="K157" s="6">
        <f t="shared" si="19"/>
        <v>16593070217</v>
      </c>
      <c r="L157" s="6">
        <f t="shared" si="19"/>
        <v>22626603058</v>
      </c>
      <c r="M157" s="6">
        <f t="shared" si="19"/>
        <v>1469688418</v>
      </c>
      <c r="N157" s="6">
        <f t="shared" si="19"/>
        <v>129343213867</v>
      </c>
      <c r="O157" s="6">
        <f t="shared" si="15"/>
        <v>2867984.0765205435</v>
      </c>
      <c r="P157" s="6">
        <f t="shared" si="16"/>
        <v>2333686.3875252223</v>
      </c>
      <c r="Q157" s="6">
        <f t="shared" ref="Q157" si="20">SUM(Q2:Q155)</f>
        <v>124043408768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Grunnur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Jóhannes Á. Jóhannesson</dc:creator>
  <cp:lastModifiedBy>Jóhannes Á. Jóhannesson</cp:lastModifiedBy>
  <dcterms:created xsi:type="dcterms:W3CDTF">2025-10-20T08:48:32Z</dcterms:created>
  <dcterms:modified xsi:type="dcterms:W3CDTF">2025-11-27T11:20:05Z</dcterms:modified>
</cp:coreProperties>
</file>