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Leikskólar/2024/"/>
    </mc:Choice>
  </mc:AlternateContent>
  <xr:revisionPtr revIDLastSave="133" documentId="8_{3F5F93C2-014B-47F5-8E1A-62D0C29DAC78}" xr6:coauthVersionLast="47" xr6:coauthVersionMax="47" xr10:uidLastSave="{A43560B5-42DB-4730-945A-C090E829CC0C}"/>
  <bookViews>
    <workbookView xWindow="-23148" yWindow="-108" windowWidth="23256" windowHeight="13176" xr2:uid="{0C592E10-0584-4C7E-B0B1-D1097D8D5D1E}"/>
  </bookViews>
  <sheets>
    <sheet name="Grunnur" sheetId="1" r:id="rId1"/>
  </sheets>
  <definedNames>
    <definedName name="_xlnm._FilterDatabase" localSheetId="0" hidden="1">Grunnur!$A$1:$AI$209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1" l="1"/>
  <c r="W211" i="1" s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3" i="1"/>
  <c r="W2" i="1"/>
  <c r="V6" i="1"/>
  <c r="Y6" i="1" s="1"/>
  <c r="V7" i="1"/>
  <c r="Y7" i="1" s="1"/>
  <c r="V8" i="1"/>
  <c r="V9" i="1"/>
  <c r="V10" i="1"/>
  <c r="Y10" i="1" s="1"/>
  <c r="V11" i="1"/>
  <c r="V12" i="1"/>
  <c r="V13" i="1"/>
  <c r="X13" i="1" s="1"/>
  <c r="V14" i="1"/>
  <c r="Y14" i="1" s="1"/>
  <c r="V15" i="1"/>
  <c r="Y15" i="1" s="1"/>
  <c r="V16" i="1"/>
  <c r="V17" i="1"/>
  <c r="V18" i="1"/>
  <c r="Y18" i="1" s="1"/>
  <c r="V19" i="1"/>
  <c r="V20" i="1"/>
  <c r="V21" i="1"/>
  <c r="X21" i="1" s="1"/>
  <c r="V22" i="1"/>
  <c r="Y22" i="1" s="1"/>
  <c r="V23" i="1"/>
  <c r="Y23" i="1" s="1"/>
  <c r="V24" i="1"/>
  <c r="V25" i="1"/>
  <c r="V26" i="1"/>
  <c r="Y26" i="1" s="1"/>
  <c r="V27" i="1"/>
  <c r="V28" i="1"/>
  <c r="V29" i="1"/>
  <c r="X29" i="1" s="1"/>
  <c r="V30" i="1"/>
  <c r="Y30" i="1" s="1"/>
  <c r="V31" i="1"/>
  <c r="Y31" i="1" s="1"/>
  <c r="V32" i="1"/>
  <c r="V33" i="1"/>
  <c r="V34" i="1"/>
  <c r="Y34" i="1" s="1"/>
  <c r="V35" i="1"/>
  <c r="V36" i="1"/>
  <c r="V37" i="1"/>
  <c r="X37" i="1" s="1"/>
  <c r="V38" i="1"/>
  <c r="Y38" i="1" s="1"/>
  <c r="V39" i="1"/>
  <c r="Y39" i="1" s="1"/>
  <c r="V40" i="1"/>
  <c r="V41" i="1"/>
  <c r="V42" i="1"/>
  <c r="Y42" i="1" s="1"/>
  <c r="V43" i="1"/>
  <c r="V44" i="1"/>
  <c r="V45" i="1"/>
  <c r="X45" i="1" s="1"/>
  <c r="V46" i="1"/>
  <c r="Y46" i="1" s="1"/>
  <c r="V47" i="1"/>
  <c r="Y47" i="1" s="1"/>
  <c r="V48" i="1"/>
  <c r="V49" i="1"/>
  <c r="V50" i="1"/>
  <c r="Y50" i="1" s="1"/>
  <c r="V51" i="1"/>
  <c r="V52" i="1"/>
  <c r="V53" i="1"/>
  <c r="X53" i="1" s="1"/>
  <c r="V54" i="1"/>
  <c r="Y54" i="1" s="1"/>
  <c r="V55" i="1"/>
  <c r="Y55" i="1" s="1"/>
  <c r="V56" i="1"/>
  <c r="V57" i="1"/>
  <c r="V58" i="1"/>
  <c r="Y58" i="1" s="1"/>
  <c r="V59" i="1"/>
  <c r="V60" i="1"/>
  <c r="V61" i="1"/>
  <c r="X61" i="1" s="1"/>
  <c r="V62" i="1"/>
  <c r="Y62" i="1" s="1"/>
  <c r="V63" i="1"/>
  <c r="Y63" i="1" s="1"/>
  <c r="V64" i="1"/>
  <c r="V65" i="1"/>
  <c r="V66" i="1"/>
  <c r="Y66" i="1" s="1"/>
  <c r="V67" i="1"/>
  <c r="V68" i="1"/>
  <c r="V69" i="1"/>
  <c r="X69" i="1" s="1"/>
  <c r="V70" i="1"/>
  <c r="Y70" i="1" s="1"/>
  <c r="V71" i="1"/>
  <c r="Y71" i="1" s="1"/>
  <c r="V72" i="1"/>
  <c r="V73" i="1"/>
  <c r="V74" i="1"/>
  <c r="Y74" i="1" s="1"/>
  <c r="V75" i="1"/>
  <c r="V76" i="1"/>
  <c r="V77" i="1"/>
  <c r="X77" i="1" s="1"/>
  <c r="V78" i="1"/>
  <c r="Y78" i="1" s="1"/>
  <c r="V79" i="1"/>
  <c r="Y79" i="1" s="1"/>
  <c r="V80" i="1"/>
  <c r="V81" i="1"/>
  <c r="V82" i="1"/>
  <c r="Y82" i="1" s="1"/>
  <c r="V83" i="1"/>
  <c r="V84" i="1"/>
  <c r="V85" i="1"/>
  <c r="X85" i="1" s="1"/>
  <c r="V86" i="1"/>
  <c r="Y86" i="1" s="1"/>
  <c r="V87" i="1"/>
  <c r="Y87" i="1" s="1"/>
  <c r="V88" i="1"/>
  <c r="V89" i="1"/>
  <c r="V90" i="1"/>
  <c r="Y90" i="1" s="1"/>
  <c r="V91" i="1"/>
  <c r="V92" i="1"/>
  <c r="V93" i="1"/>
  <c r="X93" i="1" s="1"/>
  <c r="V94" i="1"/>
  <c r="Y94" i="1" s="1"/>
  <c r="V95" i="1"/>
  <c r="Y95" i="1" s="1"/>
  <c r="V96" i="1"/>
  <c r="V97" i="1"/>
  <c r="V98" i="1"/>
  <c r="Y98" i="1" s="1"/>
  <c r="V99" i="1"/>
  <c r="V100" i="1"/>
  <c r="V101" i="1"/>
  <c r="X101" i="1" s="1"/>
  <c r="V102" i="1"/>
  <c r="Y102" i="1" s="1"/>
  <c r="V103" i="1"/>
  <c r="Y103" i="1" s="1"/>
  <c r="V104" i="1"/>
  <c r="V105" i="1"/>
  <c r="V106" i="1"/>
  <c r="Y106" i="1" s="1"/>
  <c r="V107" i="1"/>
  <c r="V108" i="1"/>
  <c r="V109" i="1"/>
  <c r="X109" i="1" s="1"/>
  <c r="V110" i="1"/>
  <c r="Y110" i="1" s="1"/>
  <c r="V111" i="1"/>
  <c r="Y111" i="1" s="1"/>
  <c r="V112" i="1"/>
  <c r="V113" i="1"/>
  <c r="V114" i="1"/>
  <c r="Y114" i="1" s="1"/>
  <c r="V115" i="1"/>
  <c r="V116" i="1"/>
  <c r="V117" i="1"/>
  <c r="X117" i="1" s="1"/>
  <c r="V118" i="1"/>
  <c r="Y118" i="1" s="1"/>
  <c r="V119" i="1"/>
  <c r="Y119" i="1" s="1"/>
  <c r="V120" i="1"/>
  <c r="V121" i="1"/>
  <c r="V122" i="1"/>
  <c r="Y122" i="1" s="1"/>
  <c r="V123" i="1"/>
  <c r="V124" i="1"/>
  <c r="V125" i="1"/>
  <c r="X125" i="1" s="1"/>
  <c r="V126" i="1"/>
  <c r="Y126" i="1" s="1"/>
  <c r="V127" i="1"/>
  <c r="Y127" i="1" s="1"/>
  <c r="V128" i="1"/>
  <c r="V129" i="1"/>
  <c r="V130" i="1"/>
  <c r="Y130" i="1" s="1"/>
  <c r="V131" i="1"/>
  <c r="V132" i="1"/>
  <c r="V133" i="1"/>
  <c r="X133" i="1" s="1"/>
  <c r="V134" i="1"/>
  <c r="Y134" i="1" s="1"/>
  <c r="V135" i="1"/>
  <c r="Y135" i="1" s="1"/>
  <c r="V136" i="1"/>
  <c r="V137" i="1"/>
  <c r="V138" i="1"/>
  <c r="Y138" i="1" s="1"/>
  <c r="V139" i="1"/>
  <c r="V140" i="1"/>
  <c r="V141" i="1"/>
  <c r="X141" i="1" s="1"/>
  <c r="V142" i="1"/>
  <c r="Y142" i="1" s="1"/>
  <c r="V143" i="1"/>
  <c r="Y143" i="1" s="1"/>
  <c r="V144" i="1"/>
  <c r="V145" i="1"/>
  <c r="V146" i="1"/>
  <c r="Y146" i="1" s="1"/>
  <c r="V147" i="1"/>
  <c r="V148" i="1"/>
  <c r="V149" i="1"/>
  <c r="X149" i="1" s="1"/>
  <c r="V150" i="1"/>
  <c r="Y150" i="1" s="1"/>
  <c r="V151" i="1"/>
  <c r="Y151" i="1" s="1"/>
  <c r="V152" i="1"/>
  <c r="V153" i="1"/>
  <c r="V154" i="1"/>
  <c r="Y154" i="1" s="1"/>
  <c r="V155" i="1"/>
  <c r="V156" i="1"/>
  <c r="V157" i="1"/>
  <c r="X157" i="1" s="1"/>
  <c r="V158" i="1"/>
  <c r="Y158" i="1" s="1"/>
  <c r="V159" i="1"/>
  <c r="Y159" i="1" s="1"/>
  <c r="V160" i="1"/>
  <c r="V161" i="1"/>
  <c r="V162" i="1"/>
  <c r="Y162" i="1" s="1"/>
  <c r="V163" i="1"/>
  <c r="V164" i="1"/>
  <c r="V165" i="1"/>
  <c r="X165" i="1" s="1"/>
  <c r="V166" i="1"/>
  <c r="Y166" i="1" s="1"/>
  <c r="V167" i="1"/>
  <c r="Y167" i="1" s="1"/>
  <c r="V168" i="1"/>
  <c r="V169" i="1"/>
  <c r="V170" i="1"/>
  <c r="Y170" i="1" s="1"/>
  <c r="V171" i="1"/>
  <c r="V172" i="1"/>
  <c r="V173" i="1"/>
  <c r="X173" i="1" s="1"/>
  <c r="V174" i="1"/>
  <c r="Y174" i="1" s="1"/>
  <c r="V175" i="1"/>
  <c r="Y175" i="1" s="1"/>
  <c r="V176" i="1"/>
  <c r="V177" i="1"/>
  <c r="V178" i="1"/>
  <c r="Y178" i="1" s="1"/>
  <c r="V179" i="1"/>
  <c r="V180" i="1"/>
  <c r="V181" i="1"/>
  <c r="X181" i="1" s="1"/>
  <c r="V182" i="1"/>
  <c r="Y182" i="1" s="1"/>
  <c r="V183" i="1"/>
  <c r="Y183" i="1" s="1"/>
  <c r="V184" i="1"/>
  <c r="V185" i="1"/>
  <c r="V186" i="1"/>
  <c r="Y186" i="1" s="1"/>
  <c r="V187" i="1"/>
  <c r="V188" i="1"/>
  <c r="V189" i="1"/>
  <c r="X189" i="1" s="1"/>
  <c r="V190" i="1"/>
  <c r="Y190" i="1" s="1"/>
  <c r="V191" i="1"/>
  <c r="Y191" i="1" s="1"/>
  <c r="V192" i="1"/>
  <c r="V193" i="1"/>
  <c r="V194" i="1"/>
  <c r="Y194" i="1" s="1"/>
  <c r="V195" i="1"/>
  <c r="V196" i="1"/>
  <c r="V197" i="1"/>
  <c r="X197" i="1" s="1"/>
  <c r="V198" i="1"/>
  <c r="Y198" i="1" s="1"/>
  <c r="V199" i="1"/>
  <c r="Y199" i="1" s="1"/>
  <c r="V200" i="1"/>
  <c r="V201" i="1"/>
  <c r="V202" i="1"/>
  <c r="Y202" i="1" s="1"/>
  <c r="V203" i="1"/>
  <c r="V204" i="1"/>
  <c r="V205" i="1"/>
  <c r="X205" i="1" s="1"/>
  <c r="V206" i="1"/>
  <c r="Y206" i="1" s="1"/>
  <c r="V207" i="1"/>
  <c r="Y207" i="1" s="1"/>
  <c r="V208" i="1"/>
  <c r="V209" i="1"/>
  <c r="V3" i="1"/>
  <c r="X3" i="1" s="1"/>
  <c r="V4" i="1"/>
  <c r="X4" i="1" s="1"/>
  <c r="V5" i="1"/>
  <c r="Y5" i="1" s="1"/>
  <c r="V2" i="1"/>
  <c r="AA2" i="1"/>
  <c r="G211" i="1"/>
  <c r="H211" i="1"/>
  <c r="I211" i="1"/>
  <c r="J211" i="1"/>
  <c r="K211" i="1"/>
  <c r="L211" i="1"/>
  <c r="M211" i="1"/>
  <c r="Q211" i="1"/>
  <c r="R211" i="1"/>
  <c r="S211" i="1"/>
  <c r="U211" i="1"/>
  <c r="Z211" i="1"/>
  <c r="AB211" i="1"/>
  <c r="AC211" i="1"/>
  <c r="AD211" i="1"/>
  <c r="AE211" i="1"/>
  <c r="E211" i="1"/>
  <c r="AG3" i="1"/>
  <c r="AH3" i="1"/>
  <c r="AG4" i="1"/>
  <c r="AH4" i="1"/>
  <c r="AG5" i="1"/>
  <c r="AH5" i="1"/>
  <c r="AG6" i="1"/>
  <c r="AH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AG29" i="1"/>
  <c r="AH29" i="1"/>
  <c r="AG30" i="1"/>
  <c r="AH30" i="1"/>
  <c r="AG31" i="1"/>
  <c r="AH31" i="1"/>
  <c r="AG32" i="1"/>
  <c r="AH32" i="1"/>
  <c r="AG33" i="1"/>
  <c r="AH33" i="1"/>
  <c r="AG34" i="1"/>
  <c r="AH34" i="1"/>
  <c r="AG35" i="1"/>
  <c r="AH35" i="1"/>
  <c r="AG36" i="1"/>
  <c r="AH36" i="1"/>
  <c r="AG37" i="1"/>
  <c r="AH37" i="1"/>
  <c r="AG38" i="1"/>
  <c r="AH38" i="1"/>
  <c r="AG39" i="1"/>
  <c r="AH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G47" i="1"/>
  <c r="AH47" i="1"/>
  <c r="AG48" i="1"/>
  <c r="AH48" i="1"/>
  <c r="AG49" i="1"/>
  <c r="AH49" i="1"/>
  <c r="AG50" i="1"/>
  <c r="AH50" i="1"/>
  <c r="AG51" i="1"/>
  <c r="AH51" i="1"/>
  <c r="AG52" i="1"/>
  <c r="AH52" i="1"/>
  <c r="AG53" i="1"/>
  <c r="AH53" i="1"/>
  <c r="AG54" i="1"/>
  <c r="AH54" i="1"/>
  <c r="AG55" i="1"/>
  <c r="AH55" i="1"/>
  <c r="AG56" i="1"/>
  <c r="AH56" i="1"/>
  <c r="AG57" i="1"/>
  <c r="AH57" i="1"/>
  <c r="AG58" i="1"/>
  <c r="AH58" i="1"/>
  <c r="AG59" i="1"/>
  <c r="AH59" i="1"/>
  <c r="AG60" i="1"/>
  <c r="AH60" i="1"/>
  <c r="AG61" i="1"/>
  <c r="AH61" i="1"/>
  <c r="AG62" i="1"/>
  <c r="AH62" i="1"/>
  <c r="AG63" i="1"/>
  <c r="AH63" i="1"/>
  <c r="AG64" i="1"/>
  <c r="AH64" i="1"/>
  <c r="AG65" i="1"/>
  <c r="AH65" i="1"/>
  <c r="AG66" i="1"/>
  <c r="AH66" i="1"/>
  <c r="AG67" i="1"/>
  <c r="AH67" i="1"/>
  <c r="AG68" i="1"/>
  <c r="AH68" i="1"/>
  <c r="AG69" i="1"/>
  <c r="AH69" i="1"/>
  <c r="AG70" i="1"/>
  <c r="AH70" i="1"/>
  <c r="AG71" i="1"/>
  <c r="AH71" i="1"/>
  <c r="AG72" i="1"/>
  <c r="AH72" i="1"/>
  <c r="AG73" i="1"/>
  <c r="AH73" i="1"/>
  <c r="AG74" i="1"/>
  <c r="AH74" i="1"/>
  <c r="AG75" i="1"/>
  <c r="AH75" i="1"/>
  <c r="AG76" i="1"/>
  <c r="AH76" i="1"/>
  <c r="AG77" i="1"/>
  <c r="AH77" i="1"/>
  <c r="AG78" i="1"/>
  <c r="AH78" i="1"/>
  <c r="AG79" i="1"/>
  <c r="AH79" i="1"/>
  <c r="AG80" i="1"/>
  <c r="AH80" i="1"/>
  <c r="AG81" i="1"/>
  <c r="AH81" i="1"/>
  <c r="AG82" i="1"/>
  <c r="AH82" i="1"/>
  <c r="AG83" i="1"/>
  <c r="AH83" i="1"/>
  <c r="AG84" i="1"/>
  <c r="AH84" i="1"/>
  <c r="AG85" i="1"/>
  <c r="AH85" i="1"/>
  <c r="AG86" i="1"/>
  <c r="AH86" i="1"/>
  <c r="AG87" i="1"/>
  <c r="AH87" i="1"/>
  <c r="AG88" i="1"/>
  <c r="AH88" i="1"/>
  <c r="AG89" i="1"/>
  <c r="AH89" i="1"/>
  <c r="AG90" i="1"/>
  <c r="AH90" i="1"/>
  <c r="AG91" i="1"/>
  <c r="AH91" i="1"/>
  <c r="AG92" i="1"/>
  <c r="AH92" i="1"/>
  <c r="AG93" i="1"/>
  <c r="AH93" i="1"/>
  <c r="AG94" i="1"/>
  <c r="AH94" i="1"/>
  <c r="AG95" i="1"/>
  <c r="AH95" i="1"/>
  <c r="AG96" i="1"/>
  <c r="AH96" i="1"/>
  <c r="AG97" i="1"/>
  <c r="AH97" i="1"/>
  <c r="AG98" i="1"/>
  <c r="AH98" i="1"/>
  <c r="AG99" i="1"/>
  <c r="AH99" i="1"/>
  <c r="AG100" i="1"/>
  <c r="AH100" i="1"/>
  <c r="AG101" i="1"/>
  <c r="AH101" i="1"/>
  <c r="AG102" i="1"/>
  <c r="AH102" i="1"/>
  <c r="AG103" i="1"/>
  <c r="AH103" i="1"/>
  <c r="AG104" i="1"/>
  <c r="AH104" i="1"/>
  <c r="AG105" i="1"/>
  <c r="AH105" i="1"/>
  <c r="AG106" i="1"/>
  <c r="AH106" i="1"/>
  <c r="AG107" i="1"/>
  <c r="AH107" i="1"/>
  <c r="AG108" i="1"/>
  <c r="AH108" i="1"/>
  <c r="AG109" i="1"/>
  <c r="AH109" i="1"/>
  <c r="AG110" i="1"/>
  <c r="AH110" i="1"/>
  <c r="AG111" i="1"/>
  <c r="AH111" i="1"/>
  <c r="AG112" i="1"/>
  <c r="AH112" i="1"/>
  <c r="AG113" i="1"/>
  <c r="AH113" i="1"/>
  <c r="AG114" i="1"/>
  <c r="AH114" i="1"/>
  <c r="AG115" i="1"/>
  <c r="AH115" i="1"/>
  <c r="AG116" i="1"/>
  <c r="AH116" i="1"/>
  <c r="AG117" i="1"/>
  <c r="AH117" i="1"/>
  <c r="AG118" i="1"/>
  <c r="AH118" i="1"/>
  <c r="AG119" i="1"/>
  <c r="AH119" i="1"/>
  <c r="AG120" i="1"/>
  <c r="AH120" i="1"/>
  <c r="AG121" i="1"/>
  <c r="AH121" i="1"/>
  <c r="AG122" i="1"/>
  <c r="AH122" i="1"/>
  <c r="AG123" i="1"/>
  <c r="AH123" i="1"/>
  <c r="AG124" i="1"/>
  <c r="AH124" i="1"/>
  <c r="AG125" i="1"/>
  <c r="AH125" i="1"/>
  <c r="AG126" i="1"/>
  <c r="AH126" i="1"/>
  <c r="AG127" i="1"/>
  <c r="AH127" i="1"/>
  <c r="AG128" i="1"/>
  <c r="AH128" i="1"/>
  <c r="AG129" i="1"/>
  <c r="AH129" i="1"/>
  <c r="AG130" i="1"/>
  <c r="AH130" i="1"/>
  <c r="AG131" i="1"/>
  <c r="AH131" i="1"/>
  <c r="AG132" i="1"/>
  <c r="AH132" i="1"/>
  <c r="AG133" i="1"/>
  <c r="AH133" i="1"/>
  <c r="AG134" i="1"/>
  <c r="AH134" i="1"/>
  <c r="AG135" i="1"/>
  <c r="AH135" i="1"/>
  <c r="AG136" i="1"/>
  <c r="AH136" i="1"/>
  <c r="AG137" i="1"/>
  <c r="AH137" i="1"/>
  <c r="AG138" i="1"/>
  <c r="AH138" i="1"/>
  <c r="AG139" i="1"/>
  <c r="AH139" i="1"/>
  <c r="AG140" i="1"/>
  <c r="AH140" i="1"/>
  <c r="AG141" i="1"/>
  <c r="AH141" i="1"/>
  <c r="AG142" i="1"/>
  <c r="AH142" i="1"/>
  <c r="AG143" i="1"/>
  <c r="AH143" i="1"/>
  <c r="AG144" i="1"/>
  <c r="AH144" i="1"/>
  <c r="AG145" i="1"/>
  <c r="AH145" i="1"/>
  <c r="AG146" i="1"/>
  <c r="AH146" i="1"/>
  <c r="AG147" i="1"/>
  <c r="AH147" i="1"/>
  <c r="AG148" i="1"/>
  <c r="AH148" i="1"/>
  <c r="AG149" i="1"/>
  <c r="AH149" i="1"/>
  <c r="AG150" i="1"/>
  <c r="AH150" i="1"/>
  <c r="AG151" i="1"/>
  <c r="AH151" i="1"/>
  <c r="AG152" i="1"/>
  <c r="AH152" i="1"/>
  <c r="AG153" i="1"/>
  <c r="AH153" i="1"/>
  <c r="AG154" i="1"/>
  <c r="AH154" i="1"/>
  <c r="AG155" i="1"/>
  <c r="AH155" i="1"/>
  <c r="AG156" i="1"/>
  <c r="AH156" i="1"/>
  <c r="AG157" i="1"/>
  <c r="AH157" i="1"/>
  <c r="AG158" i="1"/>
  <c r="AH158" i="1"/>
  <c r="AG159" i="1"/>
  <c r="AH159" i="1"/>
  <c r="AG160" i="1"/>
  <c r="AH160" i="1"/>
  <c r="AG161" i="1"/>
  <c r="AH161" i="1"/>
  <c r="AG162" i="1"/>
  <c r="AH162" i="1"/>
  <c r="AG163" i="1"/>
  <c r="AH163" i="1"/>
  <c r="AG164" i="1"/>
  <c r="AH164" i="1"/>
  <c r="AG165" i="1"/>
  <c r="AH165" i="1"/>
  <c r="AG166" i="1"/>
  <c r="AH166" i="1"/>
  <c r="AG167" i="1"/>
  <c r="AH167" i="1"/>
  <c r="AG168" i="1"/>
  <c r="AH168" i="1"/>
  <c r="AG169" i="1"/>
  <c r="AH169" i="1"/>
  <c r="AG170" i="1"/>
  <c r="AH170" i="1"/>
  <c r="AG171" i="1"/>
  <c r="AH171" i="1"/>
  <c r="AG172" i="1"/>
  <c r="AH172" i="1"/>
  <c r="AG173" i="1"/>
  <c r="AH173" i="1"/>
  <c r="AG174" i="1"/>
  <c r="AH174" i="1"/>
  <c r="AG175" i="1"/>
  <c r="AH175" i="1"/>
  <c r="AG176" i="1"/>
  <c r="AH176" i="1"/>
  <c r="AG177" i="1"/>
  <c r="AH177" i="1"/>
  <c r="AG178" i="1"/>
  <c r="AH178" i="1"/>
  <c r="AG179" i="1"/>
  <c r="AH179" i="1"/>
  <c r="AG180" i="1"/>
  <c r="AH180" i="1"/>
  <c r="AG181" i="1"/>
  <c r="AH181" i="1"/>
  <c r="AG182" i="1"/>
  <c r="AH182" i="1"/>
  <c r="AG183" i="1"/>
  <c r="AH183" i="1"/>
  <c r="AG184" i="1"/>
  <c r="AH184" i="1"/>
  <c r="AG185" i="1"/>
  <c r="AH185" i="1"/>
  <c r="AG186" i="1"/>
  <c r="AH186" i="1"/>
  <c r="AG187" i="1"/>
  <c r="AH187" i="1"/>
  <c r="AG188" i="1"/>
  <c r="AH188" i="1"/>
  <c r="AG189" i="1"/>
  <c r="AH189" i="1"/>
  <c r="AG190" i="1"/>
  <c r="AH190" i="1"/>
  <c r="AG191" i="1"/>
  <c r="AH191" i="1"/>
  <c r="AG192" i="1"/>
  <c r="AH192" i="1"/>
  <c r="AG193" i="1"/>
  <c r="AH193" i="1"/>
  <c r="AG194" i="1"/>
  <c r="AH194" i="1"/>
  <c r="AG195" i="1"/>
  <c r="AH195" i="1"/>
  <c r="AG196" i="1"/>
  <c r="AH196" i="1"/>
  <c r="AG197" i="1"/>
  <c r="AH197" i="1"/>
  <c r="AG198" i="1"/>
  <c r="AH198" i="1"/>
  <c r="AG199" i="1"/>
  <c r="AH199" i="1"/>
  <c r="AG200" i="1"/>
  <c r="AH200" i="1"/>
  <c r="AG201" i="1"/>
  <c r="AH201" i="1"/>
  <c r="AG202" i="1"/>
  <c r="AH202" i="1"/>
  <c r="AG203" i="1"/>
  <c r="AH203" i="1"/>
  <c r="AG204" i="1"/>
  <c r="AH204" i="1"/>
  <c r="AG205" i="1"/>
  <c r="AH205" i="1"/>
  <c r="AG206" i="1"/>
  <c r="AH206" i="1"/>
  <c r="AG207" i="1"/>
  <c r="AH207" i="1"/>
  <c r="AG208" i="1"/>
  <c r="AH208" i="1"/>
  <c r="AG209" i="1"/>
  <c r="AH209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Y3" i="1"/>
  <c r="Y4" i="1"/>
  <c r="X5" i="1"/>
  <c r="X6" i="1"/>
  <c r="X7" i="1"/>
  <c r="X8" i="1"/>
  <c r="Y8" i="1"/>
  <c r="X9" i="1"/>
  <c r="Y9" i="1"/>
  <c r="X10" i="1"/>
  <c r="X11" i="1"/>
  <c r="Y11" i="1"/>
  <c r="X12" i="1"/>
  <c r="Y12" i="1"/>
  <c r="X14" i="1"/>
  <c r="X15" i="1"/>
  <c r="X16" i="1"/>
  <c r="Y16" i="1"/>
  <c r="X17" i="1"/>
  <c r="Y17" i="1"/>
  <c r="X18" i="1"/>
  <c r="X19" i="1"/>
  <c r="Y19" i="1"/>
  <c r="X20" i="1"/>
  <c r="Y20" i="1"/>
  <c r="X22" i="1"/>
  <c r="X23" i="1"/>
  <c r="X24" i="1"/>
  <c r="Y24" i="1"/>
  <c r="X25" i="1"/>
  <c r="Y25" i="1"/>
  <c r="X26" i="1"/>
  <c r="X27" i="1"/>
  <c r="Y27" i="1"/>
  <c r="X28" i="1"/>
  <c r="Y28" i="1"/>
  <c r="X30" i="1"/>
  <c r="X31" i="1"/>
  <c r="X32" i="1"/>
  <c r="Y32" i="1"/>
  <c r="X33" i="1"/>
  <c r="Y33" i="1"/>
  <c r="X34" i="1"/>
  <c r="X35" i="1"/>
  <c r="Y35" i="1"/>
  <c r="X36" i="1"/>
  <c r="Y36" i="1"/>
  <c r="X38" i="1"/>
  <c r="X39" i="1"/>
  <c r="X40" i="1"/>
  <c r="Y40" i="1"/>
  <c r="X41" i="1"/>
  <c r="Y41" i="1"/>
  <c r="X42" i="1"/>
  <c r="X43" i="1"/>
  <c r="Y43" i="1"/>
  <c r="X44" i="1"/>
  <c r="Y44" i="1"/>
  <c r="X46" i="1"/>
  <c r="X47" i="1"/>
  <c r="X48" i="1"/>
  <c r="Y48" i="1"/>
  <c r="X49" i="1"/>
  <c r="Y49" i="1"/>
  <c r="X50" i="1"/>
  <c r="X51" i="1"/>
  <c r="Y51" i="1"/>
  <c r="X52" i="1"/>
  <c r="Y52" i="1"/>
  <c r="X54" i="1"/>
  <c r="X55" i="1"/>
  <c r="X56" i="1"/>
  <c r="Y56" i="1"/>
  <c r="X57" i="1"/>
  <c r="Y57" i="1"/>
  <c r="X58" i="1"/>
  <c r="X59" i="1"/>
  <c r="Y59" i="1"/>
  <c r="X60" i="1"/>
  <c r="Y60" i="1"/>
  <c r="X62" i="1"/>
  <c r="X63" i="1"/>
  <c r="X64" i="1"/>
  <c r="Y64" i="1"/>
  <c r="X65" i="1"/>
  <c r="Y65" i="1"/>
  <c r="X66" i="1"/>
  <c r="X67" i="1"/>
  <c r="Y67" i="1"/>
  <c r="X68" i="1"/>
  <c r="Y68" i="1"/>
  <c r="X70" i="1"/>
  <c r="X71" i="1"/>
  <c r="X72" i="1"/>
  <c r="Y72" i="1"/>
  <c r="X73" i="1"/>
  <c r="Y73" i="1"/>
  <c r="X74" i="1"/>
  <c r="X75" i="1"/>
  <c r="Y75" i="1"/>
  <c r="X76" i="1"/>
  <c r="Y76" i="1"/>
  <c r="X78" i="1"/>
  <c r="X79" i="1"/>
  <c r="X80" i="1"/>
  <c r="Y80" i="1"/>
  <c r="X81" i="1"/>
  <c r="Y81" i="1"/>
  <c r="X82" i="1"/>
  <c r="X83" i="1"/>
  <c r="Y83" i="1"/>
  <c r="X84" i="1"/>
  <c r="Y84" i="1"/>
  <c r="X86" i="1"/>
  <c r="X87" i="1"/>
  <c r="X88" i="1"/>
  <c r="Y88" i="1"/>
  <c r="X89" i="1"/>
  <c r="Y89" i="1"/>
  <c r="X90" i="1"/>
  <c r="X91" i="1"/>
  <c r="Y91" i="1"/>
  <c r="X92" i="1"/>
  <c r="Y92" i="1"/>
  <c r="X94" i="1"/>
  <c r="X95" i="1"/>
  <c r="X96" i="1"/>
  <c r="Y96" i="1"/>
  <c r="X97" i="1"/>
  <c r="Y97" i="1"/>
  <c r="X98" i="1"/>
  <c r="X99" i="1"/>
  <c r="Y99" i="1"/>
  <c r="X100" i="1"/>
  <c r="Y100" i="1"/>
  <c r="X102" i="1"/>
  <c r="X103" i="1"/>
  <c r="X104" i="1"/>
  <c r="Y104" i="1"/>
  <c r="X105" i="1"/>
  <c r="Y105" i="1"/>
  <c r="X106" i="1"/>
  <c r="X107" i="1"/>
  <c r="Y107" i="1"/>
  <c r="X108" i="1"/>
  <c r="Y108" i="1"/>
  <c r="X110" i="1"/>
  <c r="X111" i="1"/>
  <c r="X112" i="1"/>
  <c r="Y112" i="1"/>
  <c r="X113" i="1"/>
  <c r="Y113" i="1"/>
  <c r="X114" i="1"/>
  <c r="X115" i="1"/>
  <c r="Y115" i="1"/>
  <c r="X116" i="1"/>
  <c r="Y116" i="1"/>
  <c r="X118" i="1"/>
  <c r="X119" i="1"/>
  <c r="X120" i="1"/>
  <c r="Y120" i="1"/>
  <c r="X121" i="1"/>
  <c r="Y121" i="1"/>
  <c r="X122" i="1"/>
  <c r="X123" i="1"/>
  <c r="Y123" i="1"/>
  <c r="X124" i="1"/>
  <c r="Y124" i="1"/>
  <c r="X126" i="1"/>
  <c r="X127" i="1"/>
  <c r="X128" i="1"/>
  <c r="Y128" i="1"/>
  <c r="X129" i="1"/>
  <c r="Y129" i="1"/>
  <c r="X130" i="1"/>
  <c r="X131" i="1"/>
  <c r="Y131" i="1"/>
  <c r="X132" i="1"/>
  <c r="Y132" i="1"/>
  <c r="X134" i="1"/>
  <c r="X135" i="1"/>
  <c r="X136" i="1"/>
  <c r="Y136" i="1"/>
  <c r="X137" i="1"/>
  <c r="Y137" i="1"/>
  <c r="X138" i="1"/>
  <c r="X139" i="1"/>
  <c r="Y139" i="1"/>
  <c r="X140" i="1"/>
  <c r="Y140" i="1"/>
  <c r="X142" i="1"/>
  <c r="X143" i="1"/>
  <c r="X144" i="1"/>
  <c r="Y144" i="1"/>
  <c r="X145" i="1"/>
  <c r="Y145" i="1"/>
  <c r="X146" i="1"/>
  <c r="X147" i="1"/>
  <c r="Y147" i="1"/>
  <c r="X148" i="1"/>
  <c r="Y148" i="1"/>
  <c r="X150" i="1"/>
  <c r="X151" i="1"/>
  <c r="X152" i="1"/>
  <c r="Y152" i="1"/>
  <c r="X153" i="1"/>
  <c r="Y153" i="1"/>
  <c r="X154" i="1"/>
  <c r="X155" i="1"/>
  <c r="Y155" i="1"/>
  <c r="X156" i="1"/>
  <c r="Y156" i="1"/>
  <c r="X158" i="1"/>
  <c r="X159" i="1"/>
  <c r="X160" i="1"/>
  <c r="Y160" i="1"/>
  <c r="X161" i="1"/>
  <c r="Y161" i="1"/>
  <c r="X162" i="1"/>
  <c r="X163" i="1"/>
  <c r="Y163" i="1"/>
  <c r="X164" i="1"/>
  <c r="Y164" i="1"/>
  <c r="X166" i="1"/>
  <c r="X167" i="1"/>
  <c r="X168" i="1"/>
  <c r="Y168" i="1"/>
  <c r="X169" i="1"/>
  <c r="Y169" i="1"/>
  <c r="X170" i="1"/>
  <c r="X171" i="1"/>
  <c r="Y171" i="1"/>
  <c r="X172" i="1"/>
  <c r="Y172" i="1"/>
  <c r="X174" i="1"/>
  <c r="X175" i="1"/>
  <c r="X176" i="1"/>
  <c r="Y176" i="1"/>
  <c r="X177" i="1"/>
  <c r="Y177" i="1"/>
  <c r="X178" i="1"/>
  <c r="X179" i="1"/>
  <c r="Y179" i="1"/>
  <c r="X180" i="1"/>
  <c r="Y180" i="1"/>
  <c r="X182" i="1"/>
  <c r="X183" i="1"/>
  <c r="X184" i="1"/>
  <c r="Y184" i="1"/>
  <c r="X185" i="1"/>
  <c r="Y185" i="1"/>
  <c r="X186" i="1"/>
  <c r="X187" i="1"/>
  <c r="Y187" i="1"/>
  <c r="X188" i="1"/>
  <c r="Y188" i="1"/>
  <c r="X190" i="1"/>
  <c r="X191" i="1"/>
  <c r="X192" i="1"/>
  <c r="Y192" i="1"/>
  <c r="X193" i="1"/>
  <c r="Y193" i="1"/>
  <c r="X194" i="1"/>
  <c r="X195" i="1"/>
  <c r="Y195" i="1"/>
  <c r="X196" i="1"/>
  <c r="Y196" i="1"/>
  <c r="X198" i="1"/>
  <c r="X199" i="1"/>
  <c r="X200" i="1"/>
  <c r="Y200" i="1"/>
  <c r="X201" i="1"/>
  <c r="Y201" i="1"/>
  <c r="X202" i="1"/>
  <c r="X203" i="1"/>
  <c r="Y203" i="1"/>
  <c r="X204" i="1"/>
  <c r="Y204" i="1"/>
  <c r="X206" i="1"/>
  <c r="X207" i="1"/>
  <c r="X208" i="1"/>
  <c r="Y208" i="1"/>
  <c r="X209" i="1"/>
  <c r="Y209" i="1"/>
  <c r="N3" i="1"/>
  <c r="O3" i="1"/>
  <c r="P3" i="1"/>
  <c r="N4" i="1"/>
  <c r="O4" i="1"/>
  <c r="P4" i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" i="1"/>
  <c r="P2" i="1"/>
  <c r="O2" i="1"/>
  <c r="AH2" i="1"/>
  <c r="AG2" i="1"/>
  <c r="AF3" i="1"/>
  <c r="AI3" i="1" s="1"/>
  <c r="AF4" i="1"/>
  <c r="AI4" i="1" s="1"/>
  <c r="AF5" i="1"/>
  <c r="AI5" i="1" s="1"/>
  <c r="AF6" i="1"/>
  <c r="AI6" i="1" s="1"/>
  <c r="AF7" i="1"/>
  <c r="AI7" i="1" s="1"/>
  <c r="AF8" i="1"/>
  <c r="AF9" i="1"/>
  <c r="AI9" i="1" s="1"/>
  <c r="AF10" i="1"/>
  <c r="AI10" i="1" s="1"/>
  <c r="AF11" i="1"/>
  <c r="AI11" i="1" s="1"/>
  <c r="AF12" i="1"/>
  <c r="AI12" i="1" s="1"/>
  <c r="AF13" i="1"/>
  <c r="AI13" i="1" s="1"/>
  <c r="AF14" i="1"/>
  <c r="AI14" i="1" s="1"/>
  <c r="AF15" i="1"/>
  <c r="AI15" i="1" s="1"/>
  <c r="AF16" i="1"/>
  <c r="AI16" i="1" s="1"/>
  <c r="AF17" i="1"/>
  <c r="AI17" i="1" s="1"/>
  <c r="AF18" i="1"/>
  <c r="AI18" i="1" s="1"/>
  <c r="AF19" i="1"/>
  <c r="AI19" i="1" s="1"/>
  <c r="AF20" i="1"/>
  <c r="AI20" i="1" s="1"/>
  <c r="AF21" i="1"/>
  <c r="AI21" i="1" s="1"/>
  <c r="AF22" i="1"/>
  <c r="AI22" i="1" s="1"/>
  <c r="AF23" i="1"/>
  <c r="AI23" i="1" s="1"/>
  <c r="AF24" i="1"/>
  <c r="AI24" i="1" s="1"/>
  <c r="AF25" i="1"/>
  <c r="AI25" i="1" s="1"/>
  <c r="AF26" i="1"/>
  <c r="AI26" i="1" s="1"/>
  <c r="AF27" i="1"/>
  <c r="AI27" i="1" s="1"/>
  <c r="AF28" i="1"/>
  <c r="AI28" i="1" s="1"/>
  <c r="AF29" i="1"/>
  <c r="AI29" i="1" s="1"/>
  <c r="AF30" i="1"/>
  <c r="AI30" i="1" s="1"/>
  <c r="AF31" i="1"/>
  <c r="AI31" i="1" s="1"/>
  <c r="AF32" i="1"/>
  <c r="AI32" i="1" s="1"/>
  <c r="AF33" i="1"/>
  <c r="AI33" i="1" s="1"/>
  <c r="AF34" i="1"/>
  <c r="AI34" i="1" s="1"/>
  <c r="AF35" i="1"/>
  <c r="AI35" i="1" s="1"/>
  <c r="AF36" i="1"/>
  <c r="AI36" i="1" s="1"/>
  <c r="AF37" i="1"/>
  <c r="AI37" i="1" s="1"/>
  <c r="AF38" i="1"/>
  <c r="AI38" i="1" s="1"/>
  <c r="AF39" i="1"/>
  <c r="AI39" i="1" s="1"/>
  <c r="AF40" i="1"/>
  <c r="AI40" i="1" s="1"/>
  <c r="AF41" i="1"/>
  <c r="AI41" i="1" s="1"/>
  <c r="AF42" i="1"/>
  <c r="AI42" i="1" s="1"/>
  <c r="AF43" i="1"/>
  <c r="AI43" i="1" s="1"/>
  <c r="AF44" i="1"/>
  <c r="AI44" i="1" s="1"/>
  <c r="AF45" i="1"/>
  <c r="AI45" i="1" s="1"/>
  <c r="AF46" i="1"/>
  <c r="AI46" i="1" s="1"/>
  <c r="AF47" i="1"/>
  <c r="AI47" i="1" s="1"/>
  <c r="AF48" i="1"/>
  <c r="AI48" i="1" s="1"/>
  <c r="AF49" i="1"/>
  <c r="AI49" i="1" s="1"/>
  <c r="AF50" i="1"/>
  <c r="AI50" i="1" s="1"/>
  <c r="AF51" i="1"/>
  <c r="AI51" i="1" s="1"/>
  <c r="AF52" i="1"/>
  <c r="AI52" i="1" s="1"/>
  <c r="AF53" i="1"/>
  <c r="AI53" i="1" s="1"/>
  <c r="AF54" i="1"/>
  <c r="AI54" i="1" s="1"/>
  <c r="AF55" i="1"/>
  <c r="AI55" i="1" s="1"/>
  <c r="AF56" i="1"/>
  <c r="AI56" i="1" s="1"/>
  <c r="AF57" i="1"/>
  <c r="AI57" i="1" s="1"/>
  <c r="AF58" i="1"/>
  <c r="AI58" i="1" s="1"/>
  <c r="AF59" i="1"/>
  <c r="AI59" i="1" s="1"/>
  <c r="AF60" i="1"/>
  <c r="AI60" i="1" s="1"/>
  <c r="AF61" i="1"/>
  <c r="AI61" i="1" s="1"/>
  <c r="AF62" i="1"/>
  <c r="AI62" i="1" s="1"/>
  <c r="AF63" i="1"/>
  <c r="AI63" i="1" s="1"/>
  <c r="AF64" i="1"/>
  <c r="AI64" i="1" s="1"/>
  <c r="AF65" i="1"/>
  <c r="AI65" i="1" s="1"/>
  <c r="AF66" i="1"/>
  <c r="AI66" i="1" s="1"/>
  <c r="AF67" i="1"/>
  <c r="AI67" i="1" s="1"/>
  <c r="AF68" i="1"/>
  <c r="AI68" i="1" s="1"/>
  <c r="AF69" i="1"/>
  <c r="AI69" i="1" s="1"/>
  <c r="AF70" i="1"/>
  <c r="AI70" i="1" s="1"/>
  <c r="AF71" i="1"/>
  <c r="AI71" i="1" s="1"/>
  <c r="AF72" i="1"/>
  <c r="AI72" i="1" s="1"/>
  <c r="AF73" i="1"/>
  <c r="AI73" i="1" s="1"/>
  <c r="AF74" i="1"/>
  <c r="AI74" i="1" s="1"/>
  <c r="AF75" i="1"/>
  <c r="AI75" i="1" s="1"/>
  <c r="AF76" i="1"/>
  <c r="AI76" i="1" s="1"/>
  <c r="AF77" i="1"/>
  <c r="AI77" i="1" s="1"/>
  <c r="AF78" i="1"/>
  <c r="AI78" i="1" s="1"/>
  <c r="AF79" i="1"/>
  <c r="AI79" i="1" s="1"/>
  <c r="AF80" i="1"/>
  <c r="AI80" i="1" s="1"/>
  <c r="AF81" i="1"/>
  <c r="AI81" i="1" s="1"/>
  <c r="AF82" i="1"/>
  <c r="AI82" i="1" s="1"/>
  <c r="AF83" i="1"/>
  <c r="AI83" i="1" s="1"/>
  <c r="AF84" i="1"/>
  <c r="AI84" i="1" s="1"/>
  <c r="AF85" i="1"/>
  <c r="AI85" i="1" s="1"/>
  <c r="AF86" i="1"/>
  <c r="AI86" i="1" s="1"/>
  <c r="AF87" i="1"/>
  <c r="AI87" i="1" s="1"/>
  <c r="AF88" i="1"/>
  <c r="AI88" i="1" s="1"/>
  <c r="AF89" i="1"/>
  <c r="AI89" i="1" s="1"/>
  <c r="AF90" i="1"/>
  <c r="AI90" i="1" s="1"/>
  <c r="AF91" i="1"/>
  <c r="AI91" i="1" s="1"/>
  <c r="AF92" i="1"/>
  <c r="AI92" i="1" s="1"/>
  <c r="AF93" i="1"/>
  <c r="AI93" i="1" s="1"/>
  <c r="AF94" i="1"/>
  <c r="AI94" i="1" s="1"/>
  <c r="AF95" i="1"/>
  <c r="AI95" i="1" s="1"/>
  <c r="AF96" i="1"/>
  <c r="AI96" i="1" s="1"/>
  <c r="AF97" i="1"/>
  <c r="AI97" i="1" s="1"/>
  <c r="AF98" i="1"/>
  <c r="AI98" i="1" s="1"/>
  <c r="AF99" i="1"/>
  <c r="AI99" i="1" s="1"/>
  <c r="AF100" i="1"/>
  <c r="AI100" i="1" s="1"/>
  <c r="AF101" i="1"/>
  <c r="AI101" i="1" s="1"/>
  <c r="AF102" i="1"/>
  <c r="AI102" i="1" s="1"/>
  <c r="AF103" i="1"/>
  <c r="AI103" i="1" s="1"/>
  <c r="AF104" i="1"/>
  <c r="AI104" i="1" s="1"/>
  <c r="AF105" i="1"/>
  <c r="AI105" i="1" s="1"/>
  <c r="AF106" i="1"/>
  <c r="AI106" i="1" s="1"/>
  <c r="AF107" i="1"/>
  <c r="AI107" i="1" s="1"/>
  <c r="AF108" i="1"/>
  <c r="AI108" i="1" s="1"/>
  <c r="AF109" i="1"/>
  <c r="AI109" i="1" s="1"/>
  <c r="AF110" i="1"/>
  <c r="AI110" i="1" s="1"/>
  <c r="AF111" i="1"/>
  <c r="AI111" i="1" s="1"/>
  <c r="AF112" i="1"/>
  <c r="AI112" i="1" s="1"/>
  <c r="AF113" i="1"/>
  <c r="AI113" i="1" s="1"/>
  <c r="AF114" i="1"/>
  <c r="AI114" i="1" s="1"/>
  <c r="AF115" i="1"/>
  <c r="AI115" i="1" s="1"/>
  <c r="AF116" i="1"/>
  <c r="AI116" i="1" s="1"/>
  <c r="AF117" i="1"/>
  <c r="AI117" i="1" s="1"/>
  <c r="AF118" i="1"/>
  <c r="AI118" i="1" s="1"/>
  <c r="AF119" i="1"/>
  <c r="AI119" i="1" s="1"/>
  <c r="AF120" i="1"/>
  <c r="AI120" i="1" s="1"/>
  <c r="AF121" i="1"/>
  <c r="AI121" i="1" s="1"/>
  <c r="AF122" i="1"/>
  <c r="AI122" i="1" s="1"/>
  <c r="AF123" i="1"/>
  <c r="AI123" i="1" s="1"/>
  <c r="AF124" i="1"/>
  <c r="AI124" i="1" s="1"/>
  <c r="AF125" i="1"/>
  <c r="AI125" i="1" s="1"/>
  <c r="AF126" i="1"/>
  <c r="AI126" i="1" s="1"/>
  <c r="AF127" i="1"/>
  <c r="AI127" i="1" s="1"/>
  <c r="AF128" i="1"/>
  <c r="AI128" i="1" s="1"/>
  <c r="AF129" i="1"/>
  <c r="AI129" i="1" s="1"/>
  <c r="AF130" i="1"/>
  <c r="AI130" i="1" s="1"/>
  <c r="AF131" i="1"/>
  <c r="AI131" i="1" s="1"/>
  <c r="AF132" i="1"/>
  <c r="AI132" i="1" s="1"/>
  <c r="AF133" i="1"/>
  <c r="AI133" i="1" s="1"/>
  <c r="AF134" i="1"/>
  <c r="AI134" i="1" s="1"/>
  <c r="AF135" i="1"/>
  <c r="AI135" i="1" s="1"/>
  <c r="AF136" i="1"/>
  <c r="AI136" i="1" s="1"/>
  <c r="AF137" i="1"/>
  <c r="AI137" i="1" s="1"/>
  <c r="AF138" i="1"/>
  <c r="AI138" i="1" s="1"/>
  <c r="AF139" i="1"/>
  <c r="AI139" i="1" s="1"/>
  <c r="AF140" i="1"/>
  <c r="AI140" i="1" s="1"/>
  <c r="AF141" i="1"/>
  <c r="AI141" i="1" s="1"/>
  <c r="AF142" i="1"/>
  <c r="AI142" i="1" s="1"/>
  <c r="AF143" i="1"/>
  <c r="AI143" i="1" s="1"/>
  <c r="AF144" i="1"/>
  <c r="AI144" i="1" s="1"/>
  <c r="AF145" i="1"/>
  <c r="AI145" i="1" s="1"/>
  <c r="AF146" i="1"/>
  <c r="AI146" i="1" s="1"/>
  <c r="AF147" i="1"/>
  <c r="AI147" i="1" s="1"/>
  <c r="AF148" i="1"/>
  <c r="AI148" i="1" s="1"/>
  <c r="AF149" i="1"/>
  <c r="AI149" i="1" s="1"/>
  <c r="AF150" i="1"/>
  <c r="AI150" i="1" s="1"/>
  <c r="AF151" i="1"/>
  <c r="AI151" i="1" s="1"/>
  <c r="AF152" i="1"/>
  <c r="AI152" i="1" s="1"/>
  <c r="AF153" i="1"/>
  <c r="AI153" i="1" s="1"/>
  <c r="AF154" i="1"/>
  <c r="AI154" i="1" s="1"/>
  <c r="AF155" i="1"/>
  <c r="AI155" i="1" s="1"/>
  <c r="AF156" i="1"/>
  <c r="AI156" i="1" s="1"/>
  <c r="AF157" i="1"/>
  <c r="AI157" i="1" s="1"/>
  <c r="AF158" i="1"/>
  <c r="AI158" i="1" s="1"/>
  <c r="AF159" i="1"/>
  <c r="AI159" i="1" s="1"/>
  <c r="AF160" i="1"/>
  <c r="AI160" i="1" s="1"/>
  <c r="AF161" i="1"/>
  <c r="AI161" i="1" s="1"/>
  <c r="AF162" i="1"/>
  <c r="AI162" i="1" s="1"/>
  <c r="AF163" i="1"/>
  <c r="AI163" i="1" s="1"/>
  <c r="AF164" i="1"/>
  <c r="AI164" i="1" s="1"/>
  <c r="AF165" i="1"/>
  <c r="AI165" i="1" s="1"/>
  <c r="AF166" i="1"/>
  <c r="AI166" i="1" s="1"/>
  <c r="AF167" i="1"/>
  <c r="AI167" i="1" s="1"/>
  <c r="AF168" i="1"/>
  <c r="AI168" i="1" s="1"/>
  <c r="AF169" i="1"/>
  <c r="AI169" i="1" s="1"/>
  <c r="AF170" i="1"/>
  <c r="AI170" i="1" s="1"/>
  <c r="AF171" i="1"/>
  <c r="AI171" i="1" s="1"/>
  <c r="AF172" i="1"/>
  <c r="AI172" i="1" s="1"/>
  <c r="AF173" i="1"/>
  <c r="AI173" i="1" s="1"/>
  <c r="AF174" i="1"/>
  <c r="AI174" i="1" s="1"/>
  <c r="AF175" i="1"/>
  <c r="AI175" i="1" s="1"/>
  <c r="AF176" i="1"/>
  <c r="AI176" i="1" s="1"/>
  <c r="AF177" i="1"/>
  <c r="AI177" i="1" s="1"/>
  <c r="AF178" i="1"/>
  <c r="AI178" i="1" s="1"/>
  <c r="AF179" i="1"/>
  <c r="AI179" i="1" s="1"/>
  <c r="AF180" i="1"/>
  <c r="AI180" i="1" s="1"/>
  <c r="AF181" i="1"/>
  <c r="AI181" i="1" s="1"/>
  <c r="AF182" i="1"/>
  <c r="AI182" i="1" s="1"/>
  <c r="AF183" i="1"/>
  <c r="AI183" i="1" s="1"/>
  <c r="AF184" i="1"/>
  <c r="AI184" i="1" s="1"/>
  <c r="AF185" i="1"/>
  <c r="AI185" i="1" s="1"/>
  <c r="AF186" i="1"/>
  <c r="AI186" i="1" s="1"/>
  <c r="AF187" i="1"/>
  <c r="AI187" i="1" s="1"/>
  <c r="AF188" i="1"/>
  <c r="AI188" i="1" s="1"/>
  <c r="AF189" i="1"/>
  <c r="AI189" i="1" s="1"/>
  <c r="AF190" i="1"/>
  <c r="AI190" i="1" s="1"/>
  <c r="AF191" i="1"/>
  <c r="AI191" i="1" s="1"/>
  <c r="AF192" i="1"/>
  <c r="AI192" i="1" s="1"/>
  <c r="AF193" i="1"/>
  <c r="AI193" i="1" s="1"/>
  <c r="AF194" i="1"/>
  <c r="AI194" i="1" s="1"/>
  <c r="AF195" i="1"/>
  <c r="AI195" i="1" s="1"/>
  <c r="AF196" i="1"/>
  <c r="AI196" i="1" s="1"/>
  <c r="AF197" i="1"/>
  <c r="AI197" i="1" s="1"/>
  <c r="AF198" i="1"/>
  <c r="AI198" i="1" s="1"/>
  <c r="AF199" i="1"/>
  <c r="AI199" i="1" s="1"/>
  <c r="AF200" i="1"/>
  <c r="AI200" i="1" s="1"/>
  <c r="AF201" i="1"/>
  <c r="AI201" i="1" s="1"/>
  <c r="AF202" i="1"/>
  <c r="AI202" i="1" s="1"/>
  <c r="AF203" i="1"/>
  <c r="AI203" i="1" s="1"/>
  <c r="AF204" i="1"/>
  <c r="AI204" i="1" s="1"/>
  <c r="AF205" i="1"/>
  <c r="AI205" i="1" s="1"/>
  <c r="AF206" i="1"/>
  <c r="AI206" i="1" s="1"/>
  <c r="AF207" i="1"/>
  <c r="AI207" i="1" s="1"/>
  <c r="AF208" i="1"/>
  <c r="AI208" i="1" s="1"/>
  <c r="AF209" i="1"/>
  <c r="AI209" i="1" s="1"/>
  <c r="AF2" i="1"/>
  <c r="AI2" i="1" s="1"/>
  <c r="Y197" i="1" l="1"/>
  <c r="Y157" i="1"/>
  <c r="Y133" i="1"/>
  <c r="Y85" i="1"/>
  <c r="Y45" i="1"/>
  <c r="Y37" i="1"/>
  <c r="Y29" i="1"/>
  <c r="Y21" i="1"/>
  <c r="Y13" i="1"/>
  <c r="Y205" i="1"/>
  <c r="Y189" i="1"/>
  <c r="Y181" i="1"/>
  <c r="Y173" i="1"/>
  <c r="Y165" i="1"/>
  <c r="Y149" i="1"/>
  <c r="Y141" i="1"/>
  <c r="Y125" i="1"/>
  <c r="Y117" i="1"/>
  <c r="Y109" i="1"/>
  <c r="Y101" i="1"/>
  <c r="Y93" i="1"/>
  <c r="Y77" i="1"/>
  <c r="Y69" i="1"/>
  <c r="Y61" i="1"/>
  <c r="Y53" i="1"/>
  <c r="V211" i="1"/>
  <c r="Y211" i="1" s="1"/>
  <c r="X2" i="1"/>
  <c r="Y2" i="1"/>
  <c r="P211" i="1"/>
  <c r="N211" i="1"/>
  <c r="O211" i="1"/>
  <c r="AF211" i="1"/>
  <c r="AI211" i="1" s="1"/>
  <c r="AI8" i="1"/>
  <c r="AH211" i="1"/>
  <c r="AG211" i="1"/>
  <c r="AA211" i="1"/>
  <c r="T117" i="1"/>
  <c r="X211" i="1" l="1"/>
  <c r="T3" i="1"/>
  <c r="T4" i="1"/>
  <c r="T6" i="1"/>
  <c r="T11" i="1"/>
  <c r="T12" i="1"/>
  <c r="T15" i="1"/>
  <c r="T16" i="1"/>
  <c r="T17" i="1"/>
  <c r="T19" i="1"/>
  <c r="T21" i="1"/>
  <c r="T22" i="1"/>
  <c r="T23" i="1"/>
  <c r="T24" i="1"/>
  <c r="T27" i="1"/>
  <c r="T29" i="1"/>
  <c r="T31" i="1"/>
  <c r="T32" i="1"/>
  <c r="T34" i="1"/>
  <c r="T37" i="1"/>
  <c r="T5" i="1"/>
  <c r="T38" i="1"/>
  <c r="T40" i="1"/>
  <c r="T45" i="1"/>
  <c r="T46" i="1"/>
  <c r="T47" i="1"/>
  <c r="T50" i="1"/>
  <c r="T51" i="1"/>
  <c r="T52" i="1"/>
  <c r="T53" i="1"/>
  <c r="T54" i="1"/>
  <c r="T55" i="1"/>
  <c r="T56" i="1"/>
  <c r="T59" i="1"/>
  <c r="T61" i="1"/>
  <c r="T63" i="1"/>
  <c r="T64" i="1"/>
  <c r="T35" i="1"/>
  <c r="T33" i="1"/>
  <c r="T42" i="1"/>
  <c r="T9" i="1"/>
  <c r="T25" i="1"/>
  <c r="T36" i="1"/>
  <c r="T43" i="1"/>
  <c r="T20" i="1"/>
  <c r="T49" i="1"/>
  <c r="T62" i="1"/>
  <c r="T48" i="1"/>
  <c r="T13" i="1"/>
  <c r="T60" i="1"/>
  <c r="T30" i="1"/>
  <c r="T7" i="1"/>
  <c r="T10" i="1"/>
  <c r="T57" i="1"/>
  <c r="T44" i="1"/>
  <c r="T14" i="1"/>
  <c r="T58" i="1"/>
  <c r="T18" i="1"/>
  <c r="T8" i="1"/>
  <c r="T26" i="1"/>
  <c r="T28" i="1"/>
  <c r="T39" i="1"/>
  <c r="T41" i="1"/>
  <c r="T74" i="1"/>
  <c r="T83" i="1"/>
  <c r="T69" i="1"/>
  <c r="T80" i="1"/>
  <c r="T70" i="1"/>
  <c r="T65" i="1"/>
  <c r="T71" i="1"/>
  <c r="T75" i="1"/>
  <c r="T77" i="1"/>
  <c r="T73" i="1"/>
  <c r="T81" i="1"/>
  <c r="T76" i="1"/>
  <c r="T72" i="1"/>
  <c r="T79" i="1"/>
  <c r="T67" i="1"/>
  <c r="T78" i="1"/>
  <c r="T68" i="1"/>
  <c r="T82" i="1"/>
  <c r="T66" i="1"/>
  <c r="T84" i="1"/>
  <c r="T86" i="1"/>
  <c r="T88" i="1"/>
  <c r="T89" i="1"/>
  <c r="T91" i="1"/>
  <c r="T93" i="1"/>
  <c r="T85" i="1"/>
  <c r="T90" i="1"/>
  <c r="T87" i="1"/>
  <c r="T94" i="1"/>
  <c r="T92" i="1"/>
  <c r="T96" i="1"/>
  <c r="T105" i="1"/>
  <c r="T95" i="1"/>
  <c r="T107" i="1"/>
  <c r="T111" i="1"/>
  <c r="T103" i="1"/>
  <c r="T100" i="1"/>
  <c r="T110" i="1"/>
  <c r="T101" i="1"/>
  <c r="T104" i="1"/>
  <c r="T97" i="1"/>
  <c r="T109" i="1"/>
  <c r="T108" i="1"/>
  <c r="T102" i="1"/>
  <c r="T99" i="1"/>
  <c r="T98" i="1"/>
  <c r="T106" i="1"/>
  <c r="T113" i="1"/>
  <c r="T119" i="1"/>
  <c r="T114" i="1"/>
  <c r="T115" i="1"/>
  <c r="T118" i="1"/>
  <c r="T116" i="1"/>
  <c r="T112" i="1"/>
  <c r="T124" i="1"/>
  <c r="T120" i="1"/>
  <c r="T121" i="1"/>
  <c r="T123" i="1"/>
  <c r="T125" i="1"/>
  <c r="T122" i="1"/>
  <c r="T126" i="1"/>
  <c r="T130" i="1"/>
  <c r="T129" i="1"/>
  <c r="T128" i="1"/>
  <c r="T127" i="1"/>
  <c r="T131" i="1"/>
  <c r="T134" i="1"/>
  <c r="T132" i="1"/>
  <c r="T135" i="1"/>
  <c r="T133" i="1"/>
  <c r="T136" i="1"/>
  <c r="T137" i="1"/>
  <c r="T138" i="1"/>
  <c r="T139" i="1"/>
  <c r="T140" i="1"/>
  <c r="T143" i="1"/>
  <c r="T141" i="1"/>
  <c r="T142" i="1"/>
  <c r="T144" i="1"/>
  <c r="T145" i="1"/>
  <c r="T146" i="1"/>
  <c r="T147" i="1"/>
  <c r="T149" i="1"/>
  <c r="T148" i="1"/>
  <c r="T150" i="1"/>
  <c r="T151" i="1"/>
  <c r="T152" i="1"/>
  <c r="T153" i="1"/>
  <c r="T154" i="1"/>
  <c r="T156" i="1"/>
  <c r="T155" i="1"/>
  <c r="T158" i="1"/>
  <c r="T162" i="1"/>
  <c r="T157" i="1"/>
  <c r="T161" i="1"/>
  <c r="T159" i="1"/>
  <c r="T163" i="1"/>
  <c r="T165" i="1"/>
  <c r="T164" i="1"/>
  <c r="T160" i="1"/>
  <c r="T166" i="1"/>
  <c r="T167" i="1"/>
  <c r="T169" i="1"/>
  <c r="T168" i="1"/>
  <c r="T170" i="1"/>
  <c r="T171" i="1"/>
  <c r="T172" i="1"/>
  <c r="T173" i="1"/>
  <c r="T175" i="1"/>
  <c r="T176" i="1"/>
  <c r="T174" i="1"/>
  <c r="T177" i="1"/>
  <c r="T180" i="1"/>
  <c r="T179" i="1"/>
  <c r="T182" i="1"/>
  <c r="T181" i="1"/>
  <c r="T178" i="1"/>
  <c r="T186" i="1"/>
  <c r="T185" i="1"/>
  <c r="T183" i="1"/>
  <c r="T184" i="1"/>
  <c r="T187" i="1"/>
  <c r="T188" i="1"/>
  <c r="T189" i="1"/>
  <c r="T190" i="1"/>
  <c r="T193" i="1"/>
  <c r="T191" i="1"/>
  <c r="T194" i="1"/>
  <c r="T195" i="1"/>
  <c r="T192" i="1"/>
  <c r="T196" i="1"/>
  <c r="T198" i="1"/>
  <c r="T197" i="1"/>
  <c r="T199" i="1"/>
  <c r="T200" i="1"/>
  <c r="T201" i="1"/>
  <c r="T202" i="1"/>
  <c r="T204" i="1"/>
  <c r="T203" i="1"/>
  <c r="T205" i="1"/>
  <c r="T206" i="1"/>
  <c r="T207" i="1"/>
  <c r="T208" i="1"/>
  <c r="T209" i="1"/>
  <c r="T2" i="1"/>
  <c r="B197" i="1"/>
  <c r="T211" i="1" l="1"/>
</calcChain>
</file>

<file path=xl/sharedStrings.xml><?xml version="1.0" encoding="utf-8"?>
<sst xmlns="http://schemas.openxmlformats.org/spreadsheetml/2006/main" count="866" uniqueCount="350">
  <si>
    <t>Tekjur</t>
  </si>
  <si>
    <t>Laun og launtengd gjöld</t>
  </si>
  <si>
    <t>Svnr</t>
  </si>
  <si>
    <t>Sveitarfélag</t>
  </si>
  <si>
    <t>Skóli</t>
  </si>
  <si>
    <t>0000</t>
  </si>
  <si>
    <t>0000 Reykjavíkurborg</t>
  </si>
  <si>
    <t>Leikskólinn Austurborg</t>
  </si>
  <si>
    <t>Leikskólinn Álftaborg</t>
  </si>
  <si>
    <t>Leikskólinn Árborg</t>
  </si>
  <si>
    <t>Leikskólinn Bakkaborg</t>
  </si>
  <si>
    <t>Leikskólinn Brákarborg</t>
  </si>
  <si>
    <t>Leikskólinn Brekkuborg</t>
  </si>
  <si>
    <t>Leikskólinn Engjaborg</t>
  </si>
  <si>
    <t>Leikskólinn Fífuborg</t>
  </si>
  <si>
    <t>Leikskólinn Funaborg</t>
  </si>
  <si>
    <t>Leikskólinn Garðaborg</t>
  </si>
  <si>
    <t>Leikskólinn Grandaborg</t>
  </si>
  <si>
    <t>Leikskólinn Grænaborg</t>
  </si>
  <si>
    <t>Leikskólinn Gullborg</t>
  </si>
  <si>
    <t>Leikskólinn Hagaborg</t>
  </si>
  <si>
    <t>Leikskólinn Heiðarborg</t>
  </si>
  <si>
    <t>Leikskólinn Hof</t>
  </si>
  <si>
    <t>Leikskólinn Hólaborg</t>
  </si>
  <si>
    <t>Leikskólinn Hraunborg, Rvík</t>
  </si>
  <si>
    <t>Leikskólinn Jöklaborg</t>
  </si>
  <si>
    <t>Leikskólinn Klettaborg, Rvík</t>
  </si>
  <si>
    <t>Leikskólinn Ártúnsskóli</t>
  </si>
  <si>
    <t>Leikskólinn Kvistaborg</t>
  </si>
  <si>
    <t>Leikskólinn Laufskálar</t>
  </si>
  <si>
    <t>Leikskólinn Múlaborg</t>
  </si>
  <si>
    <t>Leikskólinn Nóaborg</t>
  </si>
  <si>
    <t>Leikskólinn Rauðaborg</t>
  </si>
  <si>
    <t>Leikskólinn Rofaborg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</si>
  <si>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</si>
  <si>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</si>
  <si>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</si>
  <si>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</si>
  <si>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</si>
  <si>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</si>
  <si>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Sæborg</t>
  </si>
  <si>
    <t>Leikskólinn Vesturborg</t>
  </si>
  <si>
    <t>Leikskólinn Ægisborg</t>
  </si>
  <si>
    <t>Leikskólinn Ösp</t>
  </si>
  <si>
    <t>Leikskólinn Jörfi</t>
  </si>
  <si>
    <t>Leikskólinn Hulduheimar</t>
  </si>
  <si>
    <t>Leikskólinn Lyngheimar</t>
  </si>
  <si>
    <t>Leikskólinn Blásalir</t>
  </si>
  <si>
    <t>Leikskólinn Hamrar</t>
  </si>
  <si>
    <t>Leikskólinn Klambrar</t>
  </si>
  <si>
    <t>Leikskólinn Maríuborg</t>
  </si>
  <si>
    <t>Leikskólinn Geislabaugur</t>
  </si>
  <si>
    <t>Leikskólinn Reynisholt</t>
  </si>
  <si>
    <t>Leikskólinn Vinagerði</t>
  </si>
  <si>
    <t>Leikskólinn Rauðhóll</t>
  </si>
  <si>
    <t>Leikskólinn Dalskóli</t>
  </si>
  <si>
    <t>Leikskólinn Tjörn</t>
  </si>
  <si>
    <t>Leikskólinn Berg</t>
  </si>
  <si>
    <t>Leikskólinn Borg</t>
  </si>
  <si>
    <t>Leikskólinn Sunnuás</t>
  </si>
  <si>
    <t>Leikskólinn Miðborg</t>
  </si>
  <si>
    <t>Leikskólinn Drafnar-/Dvergasteinn</t>
  </si>
  <si>
    <t>Leikskólinn Sunnufold</t>
  </si>
  <si>
    <t>Leikskólinn Furuskógur</t>
  </si>
  <si>
    <t>Leikskólinn Bjartahlíð</t>
  </si>
  <si>
    <t>Leikskólinn Hálsaskógur</t>
  </si>
  <si>
    <t>Leikskólinn Langholt</t>
  </si>
  <si>
    <t>Leikskólinn Laugasól</t>
  </si>
  <si>
    <t>1000</t>
  </si>
  <si>
    <t>1000 Kópavogsbær</t>
  </si>
  <si>
    <t>Leikskólinn Furugrund</t>
  </si>
  <si>
    <t>Leikskólinn Urðarhóll</t>
  </si>
  <si>
    <t>Leikskólinn Baugur</t>
  </si>
  <si>
    <t>Leikskólinn Núpur</t>
  </si>
  <si>
    <t>Leikskólinn Dalur</t>
  </si>
  <si>
    <t>Leikskólinn Arnarsmári</t>
  </si>
  <si>
    <t>Leikskólinn Efstihjalli</t>
  </si>
  <si>
    <t>Leikskólinn Grænatún</t>
  </si>
  <si>
    <t>Leikskólinn Kópasteinn</t>
  </si>
  <si>
    <t>Leikskólinn Fífusalir</t>
  </si>
  <si>
    <t>Leikskólinn Rjúpnahæð</t>
  </si>
  <si>
    <t>Leikskólinn Kópahvoll</t>
  </si>
  <si>
    <t>Leikskólinn Fagrabrekka</t>
  </si>
  <si>
    <t>Leikskólinn Marbakki</t>
  </si>
  <si>
    <t>Leikskólinn Álfaheiði</t>
  </si>
  <si>
    <t>Leikskólinn Lækur</t>
  </si>
  <si>
    <t>Leikskólinn Álfatún</t>
  </si>
  <si>
    <t>Leikskólinn Sólhvörf</t>
  </si>
  <si>
    <t>Leikskólinn Austurkór</t>
  </si>
  <si>
    <t>1100</t>
  </si>
  <si>
    <t>1100 Seltjarnarnesbær</t>
  </si>
  <si>
    <t>Leikskólinn Seltjarnarnes</t>
  </si>
  <si>
    <t>1300</t>
  </si>
  <si>
    <t>1300 Garðabær</t>
  </si>
  <si>
    <t>Leikskólinn Bæjarból</t>
  </si>
  <si>
    <t>Leikskólinn Hæðarból</t>
  </si>
  <si>
    <t>Leikskólinn Kirkjuból</t>
  </si>
  <si>
    <t>Leikskólinn Lundaból</t>
  </si>
  <si>
    <t>Leikskólinn Sunnuhvoll</t>
  </si>
  <si>
    <t>Leikskólinn Akrar</t>
  </si>
  <si>
    <t>Leikskólinn Krakkakot</t>
  </si>
  <si>
    <t>Leikskólinn Holtakot</t>
  </si>
  <si>
    <t>Leikskólinn Urriðaholtsskóli</t>
  </si>
  <si>
    <t>Leikskólinn Mánahvoll</t>
  </si>
  <si>
    <t>1400</t>
  </si>
  <si>
    <t>1400 Hafnarfjarðarkaupstaður</t>
  </si>
  <si>
    <t>Leikskólinn Álfaberg</t>
  </si>
  <si>
    <t>Leikskólinn Norðurberg</t>
  </si>
  <si>
    <t>Leikskólinn Arnarberg</t>
  </si>
  <si>
    <t>Leikskólinn Smáralundur</t>
  </si>
  <si>
    <t>Leikskólinn Víðivellir</t>
  </si>
  <si>
    <t>Leikskólinn Hvammur</t>
  </si>
  <si>
    <t>Leikskólinn Hlíðarberg</t>
  </si>
  <si>
    <t>Leikskólinn Vesturkot</t>
  </si>
  <si>
    <t>Leikskólinn Hlíðarendi, Hafn.fj.</t>
  </si>
  <si>
    <t>Leikskólinn Hörðuvellir</t>
  </si>
  <si>
    <t>Leikskólinn Álfasteinn, Hafn.fj.</t>
  </si>
  <si>
    <t>Leikskólinn Tjarnarás</t>
  </si>
  <si>
    <t>Leikskólinn Stekkjarás</t>
  </si>
  <si>
    <t>Leikskólinn Hraunvellir</t>
  </si>
  <si>
    <t>Leikskólinn Hamravellir</t>
  </si>
  <si>
    <t>Leikskólinn Bjarkalundur</t>
  </si>
  <si>
    <t>Leikskólinn Skarðshlíðarskóli</t>
  </si>
  <si>
    <t>1604</t>
  </si>
  <si>
    <t>1604 Mosfellsbær</t>
  </si>
  <si>
    <t>Leikskólinn Hlaðhamrar</t>
  </si>
  <si>
    <t>Leikskólinn Reykjakot</t>
  </si>
  <si>
    <t>Leikskólinn Hlíð, Mosf.</t>
  </si>
  <si>
    <t>Leikskólinn Hulduberg</t>
  </si>
  <si>
    <t>Leikskólinn Leirvogstunguskóli</t>
  </si>
  <si>
    <t>Leikskólinn Höfðaberg</t>
  </si>
  <si>
    <t>Leikskólinn Krikaskóli</t>
  </si>
  <si>
    <t>Leikskólinn Helgafellsskóli</t>
  </si>
  <si>
    <t>2000</t>
  </si>
  <si>
    <t>2000 Reykjanesbær</t>
  </si>
  <si>
    <t>Leikskólinn Tjarnarsel</t>
  </si>
  <si>
    <t>Leikskólinn Garðasel, Rnes</t>
  </si>
  <si>
    <t>Leikskólinn Heiðarsel</t>
  </si>
  <si>
    <t>Leikskólinn Holt, Rnes</t>
  </si>
  <si>
    <t>Leikskólinn Vesturberg</t>
  </si>
  <si>
    <t>Leikskólinn Hjallatún</t>
  </si>
  <si>
    <t>2506</t>
  </si>
  <si>
    <t>2506 Sveitarfélagið Vogar</t>
  </si>
  <si>
    <t>Leikskólinn Suðurvellir</t>
  </si>
  <si>
    <t>3000</t>
  </si>
  <si>
    <t>3000 Akraneskaupstaður</t>
  </si>
  <si>
    <t>Leikskólinn Vallarsel</t>
  </si>
  <si>
    <t>Leikskólinn Teigasel</t>
  </si>
  <si>
    <t>Leikskólinn Garðasel Ak.nes</t>
  </si>
  <si>
    <t>Leikskólinn Akrasel</t>
  </si>
  <si>
    <t>3511</t>
  </si>
  <si>
    <t>3511 Hvalfjarðarsveit</t>
  </si>
  <si>
    <t>Leikskólinn Skýjaborg</t>
  </si>
  <si>
    <t>3609</t>
  </si>
  <si>
    <t>3609 Borgarbyggð</t>
  </si>
  <si>
    <t>Leikskólinn Klettaborg, Borgarb.</t>
  </si>
  <si>
    <t>Leikskólinn Andabær</t>
  </si>
  <si>
    <t>Leikskólinn Ugluklettur</t>
  </si>
  <si>
    <t>Leikskólinn Hnoðraból</t>
  </si>
  <si>
    <t>3709</t>
  </si>
  <si>
    <t>3709 Grundarfjarðarbær</t>
  </si>
  <si>
    <t>Leikskólinn Sólvellir, Gr.fj.</t>
  </si>
  <si>
    <t>3714</t>
  </si>
  <si>
    <t>3714 Snæfellsbær</t>
  </si>
  <si>
    <t>Leikskólinn Snæfellsbæjar</t>
  </si>
  <si>
    <t>3716</t>
  </si>
  <si>
    <t>3716 Sveitarfélagið Stykkishólmur</t>
  </si>
  <si>
    <t>Leikskólinn Stykkishólmi</t>
  </si>
  <si>
    <t>3811</t>
  </si>
  <si>
    <t>3811 Dalabyggð</t>
  </si>
  <si>
    <t>Leikskólinn Auðarskóli</t>
  </si>
  <si>
    <t>4100</t>
  </si>
  <si>
    <t>4100 Bolungarvíkurkaupstaður</t>
  </si>
  <si>
    <t>Leikskólinn Glaðheimar, Bol.v..</t>
  </si>
  <si>
    <t>4200</t>
  </si>
  <si>
    <t>4200 Ísafjarðarbær</t>
  </si>
  <si>
    <t>Leikskólinn Sólborg, Ísafj.</t>
  </si>
  <si>
    <t>Leikskólinn Grænigarður</t>
  </si>
  <si>
    <t>Leikskólinn Laufás</t>
  </si>
  <si>
    <t>Leikskólinn Tjarnarbær</t>
  </si>
  <si>
    <t>4502</t>
  </si>
  <si>
    <t>4502 Reykhólahreppur</t>
  </si>
  <si>
    <t>Leikskólinn Hólabær</t>
  </si>
  <si>
    <t>4604</t>
  </si>
  <si>
    <t>4604 Tálknafjarðarhreppur</t>
  </si>
  <si>
    <t>Leikskólinn Vindheimar</t>
  </si>
  <si>
    <t>4607</t>
  </si>
  <si>
    <t>4607 Vesturbyggð</t>
  </si>
  <si>
    <t>Leikskólinn Araklettur</t>
  </si>
  <si>
    <t>Leikskólinn Tjarnarbrekka</t>
  </si>
  <si>
    <t>Leikskólinn Patreksskóli</t>
  </si>
  <si>
    <t>4803</t>
  </si>
  <si>
    <t>4803 Súðavíkurhreppur</t>
  </si>
  <si>
    <t>Leikskólinn Kofrasel</t>
  </si>
  <si>
    <t>4911</t>
  </si>
  <si>
    <t>4911 Strandabyggð</t>
  </si>
  <si>
    <t>Leikskólinn Lækjarbrekka</t>
  </si>
  <si>
    <t>5508</t>
  </si>
  <si>
    <t>5508 Húnaþing vestra</t>
  </si>
  <si>
    <t>Leikskólinn Ásgarður</t>
  </si>
  <si>
    <t>5613</t>
  </si>
  <si>
    <t>5613 Húnabyggð</t>
  </si>
  <si>
    <t>Leikskólinn Barnabær</t>
  </si>
  <si>
    <t>5716</t>
  </si>
  <si>
    <t>5716 Skagafjörður</t>
  </si>
  <si>
    <t>Leikskólinn Ársalir</t>
  </si>
  <si>
    <t>Leikskólinn Tröllaborg</t>
  </si>
  <si>
    <t>Leikskólinn Birkilundur</t>
  </si>
  <si>
    <t>6000</t>
  </si>
  <si>
    <t>6000 Akureyrarbær</t>
  </si>
  <si>
    <t>Leikskólinn Iðavöllur</t>
  </si>
  <si>
    <t>Leikskólinn Lundarsel</t>
  </si>
  <si>
    <t>Leikskólinn Hulduheimar, Ak.eyri</t>
  </si>
  <si>
    <t>Leikskólinn Krógaból</t>
  </si>
  <si>
    <t>Leikskólinn Kiðagil</t>
  </si>
  <si>
    <t>Leikskólinn Naustatjörn</t>
  </si>
  <si>
    <t>Leikskólinn Tröllaborgir</t>
  </si>
  <si>
    <t>Leikskólinn Smábær</t>
  </si>
  <si>
    <t>Leikskólinn Klappir</t>
  </si>
  <si>
    <t>6100</t>
  </si>
  <si>
    <t>6100 Norðurþing</t>
  </si>
  <si>
    <t>Leikskólinn Grænuvellir</t>
  </si>
  <si>
    <t>6250</t>
  </si>
  <si>
    <t>6250 Fjallabyggð</t>
  </si>
  <si>
    <t>Leikskólinn Fjallabyggð</t>
  </si>
  <si>
    <t>6400</t>
  </si>
  <si>
    <t>6400 Dalvíkurbyggð</t>
  </si>
  <si>
    <t>6513</t>
  </si>
  <si>
    <t>6513 Eyjafjarðarsveit</t>
  </si>
  <si>
    <t>Leikskólinn Hrafnagilsskóli</t>
  </si>
  <si>
    <t>6515</t>
  </si>
  <si>
    <t>6515 Hörgársveit</t>
  </si>
  <si>
    <t>6601</t>
  </si>
  <si>
    <t>6601 Svalbarðsstrandarhreppur</t>
  </si>
  <si>
    <t>Leikskólinn Álfaborg, Sv.st.hr.</t>
  </si>
  <si>
    <t>6602</t>
  </si>
  <si>
    <t>6602 Grýtubakkahreppur</t>
  </si>
  <si>
    <t>Leikskólinn Krummafótur</t>
  </si>
  <si>
    <t>6613</t>
  </si>
  <si>
    <t>6613 Þingeyjarsveit</t>
  </si>
  <si>
    <t>Leikskólinn Ylur</t>
  </si>
  <si>
    <t>Leikskólinn Tjarnarskjól</t>
  </si>
  <si>
    <t>6710</t>
  </si>
  <si>
    <t>6710 Langanesbyggð</t>
  </si>
  <si>
    <t>Leikskólinn Barnaból</t>
  </si>
  <si>
    <t>7300</t>
  </si>
  <si>
    <t>7300 Fjarðabyggð</t>
  </si>
  <si>
    <t>Leikskólinn Eyrarvellir/Sólvellir</t>
  </si>
  <si>
    <t>Leikskólinn Dalborg</t>
  </si>
  <si>
    <t>Leikskólinn Lyngholt</t>
  </si>
  <si>
    <t>Leikskólinn Kæribær, Fj.b.</t>
  </si>
  <si>
    <t>Leikskólinn Breiðdals- og Stöðvarfj.skóli</t>
  </si>
  <si>
    <t>7400</t>
  </si>
  <si>
    <t>7400 Múlaþing</t>
  </si>
  <si>
    <t>Leikskólinn Tjarnarskógur</t>
  </si>
  <si>
    <t>Leikskólinn Sólvellir, Seyðisfj.</t>
  </si>
  <si>
    <t>Leikskólinn Bjarkatún</t>
  </si>
  <si>
    <t>Leikskólinn Hádegishöfði</t>
  </si>
  <si>
    <t>7502</t>
  </si>
  <si>
    <t>7502 Vopnafjarðarhreppur</t>
  </si>
  <si>
    <t>Leikskólinn Brekkubær</t>
  </si>
  <si>
    <t>8000</t>
  </si>
  <si>
    <t>8000 Vestmannaeyjabær</t>
  </si>
  <si>
    <t>Leikskólinn Kirkjugerði</t>
  </si>
  <si>
    <t>Leikskólinn Víkin</t>
  </si>
  <si>
    <t>8200</t>
  </si>
  <si>
    <t>8200 Sveitarfélagið Árborg</t>
  </si>
  <si>
    <t>Leikskólinn Álfheimar</t>
  </si>
  <si>
    <t>Leikskólinn Hulduheimar, Árb.</t>
  </si>
  <si>
    <t>Leikskólinn Árbær</t>
  </si>
  <si>
    <t>Leikskólinn Jötunheimar</t>
  </si>
  <si>
    <t>Leikskólinn Strandheimar</t>
  </si>
  <si>
    <t>Leikskólinn Goðheimar</t>
  </si>
  <si>
    <t>8401</t>
  </si>
  <si>
    <t>8401 Sveitarfélagið Hornafjörður</t>
  </si>
  <si>
    <t>Leikskólinn Sjónarhóll</t>
  </si>
  <si>
    <t>8509</t>
  </si>
  <si>
    <t>8509 Skaftárhreppur</t>
  </si>
  <si>
    <t>8613</t>
  </si>
  <si>
    <t>8613 Rangárþing eystra</t>
  </si>
  <si>
    <t>Leikskólinn Örk</t>
  </si>
  <si>
    <t>8614</t>
  </si>
  <si>
    <t>8614 Rangárþing ytra</t>
  </si>
  <si>
    <t>Leikskólinn Heklukot</t>
  </si>
  <si>
    <t>Leikskólinn Laugalandi</t>
  </si>
  <si>
    <t>8710</t>
  </si>
  <si>
    <t>8710 Hrunamannahreppur</t>
  </si>
  <si>
    <t>Leikskólinn Undraland, Hr.m.hr.</t>
  </si>
  <si>
    <t>8716</t>
  </si>
  <si>
    <t>8716 Hveragerðisbær</t>
  </si>
  <si>
    <t>Leikskólinn Undraland, Hverag.</t>
  </si>
  <si>
    <t>Leikskólinn Óskaland</t>
  </si>
  <si>
    <t>8719</t>
  </si>
  <si>
    <t>8719 Grímsnes- og Grafningshreppur</t>
  </si>
  <si>
    <t>Leikskólinn Kerhólsskóli</t>
  </si>
  <si>
    <t>8720</t>
  </si>
  <si>
    <t>8720 Skeiða- og Gnúpverjahreppur</t>
  </si>
  <si>
    <t>Leikskólinn Leikholt</t>
  </si>
  <si>
    <t>8721</t>
  </si>
  <si>
    <t>8721 Bláskógabyggð</t>
  </si>
  <si>
    <t>Leikskólinn Bláskógaskóli</t>
  </si>
  <si>
    <t>8722</t>
  </si>
  <si>
    <t>8722 Flóahreppur</t>
  </si>
  <si>
    <t>Leikskólinn Krakkaborg</t>
  </si>
  <si>
    <t>Annar kostnaður samtals</t>
  </si>
  <si>
    <t>Innri húsaleiga (Eignasjóður)</t>
  </si>
  <si>
    <t>Kostnaður brúttó</t>
  </si>
  <si>
    <t>Kostnaður nettó</t>
  </si>
  <si>
    <t>4 tímar</t>
  </si>
  <si>
    <t>5 tímar</t>
  </si>
  <si>
    <t>6 tímar</t>
  </si>
  <si>
    <t>7 tímar</t>
  </si>
  <si>
    <t>8 tímar</t>
  </si>
  <si>
    <t>9 tímar</t>
  </si>
  <si>
    <t>Heildagsígildi</t>
  </si>
  <si>
    <t>8508 Mýrdalshreppur</t>
  </si>
  <si>
    <t>Leikskólinn Mánaland</t>
  </si>
  <si>
    <t>20 - 40</t>
  </si>
  <si>
    <t>41 - 60</t>
  </si>
  <si>
    <t>61 - 80</t>
  </si>
  <si>
    <t>81 - 100</t>
  </si>
  <si>
    <t>&lt;  20</t>
  </si>
  <si>
    <t>101  &gt;</t>
  </si>
  <si>
    <t>Stærð skóla</t>
  </si>
  <si>
    <t>Ár</t>
  </si>
  <si>
    <t>Börn</t>
  </si>
  <si>
    <t>Annar kostnaður án innri leigu</t>
  </si>
  <si>
    <t>Leikskólinn Þingeyjarskóli</t>
  </si>
  <si>
    <t>Samtals stöðugildi</t>
  </si>
  <si>
    <t>Ófaglærðir starfsmenn</t>
  </si>
  <si>
    <t>Annað  (matseld,þrif,skrif-stofa)</t>
  </si>
  <si>
    <t>Leikskólinn Kötlukot</t>
  </si>
  <si>
    <t>Leikskólinn Krílakot, Dalv.</t>
  </si>
  <si>
    <t>Ófaglærðir og aðrir starfsmenn</t>
  </si>
  <si>
    <t>Leikskólakennarar</t>
  </si>
  <si>
    <t>Önnur uppeldismenntun</t>
  </si>
  <si>
    <t>Leikskólinn Hlíð, Rvík</t>
  </si>
  <si>
    <t>Leikskólinn Holt, Rvík</t>
  </si>
  <si>
    <t>Leikskólinn Álfasteinn, Hörg.sv.</t>
  </si>
  <si>
    <t>Leikskólinn Álfaborg, Blásk.b.</t>
  </si>
  <si>
    <t>Leikskólinn Kæribær, Skaftárhr.</t>
  </si>
  <si>
    <t>% Leikskólakennara</t>
  </si>
  <si>
    <t>% Önnur uppeldismennutn</t>
  </si>
  <si>
    <t>% Ófaglærðir og aðrir</t>
  </si>
  <si>
    <t>Fjöldi heildagsígilda á hvert stöðuglidi</t>
  </si>
  <si>
    <t>Brútto kosnaður á heildagsígildi</t>
  </si>
  <si>
    <t>Brútto kosnaður án innri leigu á heildagsígildi</t>
  </si>
  <si>
    <t>% 8 tíma vistun</t>
  </si>
  <si>
    <t>% Minna en 8 tíma vistun</t>
  </si>
  <si>
    <t>% Meira en 8 tíma vistun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</si>
</sst>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0" fontId="1" fillId="2" borderId="0" xfId="0" applyFont="1" applyFill="1" applyAlignment="1">
      <alignment wrapText="1"/>
    </xf>
    <xf numFmtId="9" fontId="0" fillId="2" borderId="0" xfId="1" applyFont="1" applyFill="1"/>
    <xf numFmtId="3" fontId="0" fillId="2" borderId="0" xfId="0" applyNumberFormat="1" applyFill="1"/>
    <xf numFmtId="3" fontId="1" fillId="0" borderId="0" xfId="0" applyNumberFormat="1" applyFont="1"/>
    <xf numFmtId="9" fontId="1" fillId="2" borderId="0" xfId="1" applyFont="1" applyFill="1"/>
    <xf numFmtId="164" fontId="0" fillId="2" borderId="0" xfId="0" applyNumberFormat="1" applyFill="1"/>
    <xf numFmtId="3" fontId="1" fillId="2" borderId="0" xfId="0" applyNumberFormat="1" applyFont="1" applyFill="1"/>
    <xf numFmtId="164" fontId="1" fillId="2" borderId="0" xfId="0" applyNumberFormat="1" applyFont="1" applyFill="1"/>
    <xf numFmtId="0" fontId="1" fillId="3" borderId="0" xfId="0" applyFont="1" applyFill="1" applyAlignment="1">
      <alignment wrapText="1"/>
    </xf>
    <xf numFmtId="164" fontId="0" fillId="3" borderId="0" xfId="0" applyNumberFormat="1" applyFill="1"/>
    <xf numFmtId="0" fontId="0" fillId="3" borderId="0" xfId="0" applyFill="1"/>
    <xf numFmtId="3" fontId="1" fillId="3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3B8-B2A7-4C76-A168-BFB3E2F5AA22}">
  <dimension ref="A1:AI211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8.7265625" style="6"/>
    <col min="3" max="3" width="21.54296875" customWidth="1"/>
    <col min="4" max="4" width="24.08984375" customWidth="1"/>
    <col min="5" max="12" width="8" customWidth="1"/>
    <col min="13" max="16" width="9" customWidth="1"/>
    <col min="17" max="23" width="15.81640625" customWidth="1"/>
    <col min="24" max="24" width="12.1796875" customWidth="1"/>
    <col min="25" max="25" width="12.54296875" customWidth="1"/>
    <col min="27" max="27" width="10" customWidth="1"/>
    <col min="30" max="30" width="10.6328125" customWidth="1"/>
    <col min="31" max="31" width="12.08984375" customWidth="1"/>
    <col min="32" max="32" width="11" customWidth="1"/>
    <col min="33" max="33" width="8.453125" customWidth="1"/>
    <col min="34" max="34" width="8.6328125" customWidth="1"/>
    <col min="35" max="35" width="9.6328125" customWidth="1"/>
  </cols>
  <sheetData>
    <row r="1" spans="1:35" s="4" customFormat="1" ht="58" x14ac:dyDescent="0.35">
      <c r="A1" s="5" t="s">
        <v>324</v>
      </c>
      <c r="B1" s="2" t="s">
        <v>2</v>
      </c>
      <c r="C1" s="2" t="s">
        <v>3</v>
      </c>
      <c r="D1" s="2" t="s">
        <v>4</v>
      </c>
      <c r="E1" s="2" t="s">
        <v>325</v>
      </c>
      <c r="F1" s="2" t="s">
        <v>323</v>
      </c>
      <c r="G1" s="2" t="s">
        <v>308</v>
      </c>
      <c r="H1" s="2" t="s">
        <v>309</v>
      </c>
      <c r="I1" s="2" t="s">
        <v>310</v>
      </c>
      <c r="J1" s="2" t="s">
        <v>311</v>
      </c>
      <c r="K1" s="2" t="s">
        <v>312</v>
      </c>
      <c r="L1" s="2" t="s">
        <v>313</v>
      </c>
      <c r="M1" s="2" t="s">
        <v>314</v>
      </c>
      <c r="N1" s="7" t="s">
        <v>348</v>
      </c>
      <c r="O1" s="7" t="s">
        <v>347</v>
      </c>
      <c r="P1" s="7" t="s">
        <v>349</v>
      </c>
      <c r="Q1" s="2" t="s">
        <v>0</v>
      </c>
      <c r="R1" s="2" t="s">
        <v>1</v>
      </c>
      <c r="S1" s="2" t="s">
        <v>304</v>
      </c>
      <c r="T1" s="2" t="s">
        <v>326</v>
      </c>
      <c r="U1" s="2" t="s">
        <v>305</v>
      </c>
      <c r="V1" s="2" t="s">
        <v>306</v>
      </c>
      <c r="W1" s="2" t="s">
        <v>307</v>
      </c>
      <c r="X1" s="7" t="s">
        <v>345</v>
      </c>
      <c r="Y1" s="7" t="s">
        <v>346</v>
      </c>
      <c r="Z1" s="2" t="s">
        <v>328</v>
      </c>
      <c r="AA1" s="7" t="s">
        <v>344</v>
      </c>
      <c r="AB1" s="2" t="s">
        <v>334</v>
      </c>
      <c r="AC1" s="2" t="s">
        <v>335</v>
      </c>
      <c r="AD1" s="15" t="s">
        <v>329</v>
      </c>
      <c r="AE1" s="15" t="s">
        <v>330</v>
      </c>
      <c r="AF1" s="15" t="s">
        <v>333</v>
      </c>
      <c r="AG1" s="7" t="s">
        <v>341</v>
      </c>
      <c r="AH1" s="7" t="s">
        <v>342</v>
      </c>
      <c r="AI1" s="7" t="s">
        <v>343</v>
      </c>
    </row>
    <row r="2" spans="1:35" x14ac:dyDescent="0.35">
      <c r="A2" s="6">
        <v>2023</v>
      </c>
      <c r="B2" t="s">
        <v>5</v>
      </c>
      <c r="C2" t="s">
        <v>6</v>
      </c>
      <c r="D2" t="s">
        <v>7</v>
      </c>
      <c r="E2">
        <v>93</v>
      </c>
      <c r="F2" t="s">
        <v>320</v>
      </c>
      <c r="J2">
        <v>5</v>
      </c>
      <c r="K2">
        <v>58</v>
      </c>
      <c r="L2">
        <v>30</v>
      </c>
      <c r="M2" s="3">
        <v>96.125</v>
      </c>
      <c r="N2" s="8">
        <f>(G2+H2+I2+J2)/E2</f>
        <v>5.3763440860215055E-2</v>
      </c>
      <c r="O2" s="8">
        <f>K2/E2</f>
        <v>0.62365591397849462</v>
      </c>
      <c r="P2" s="8">
        <f>L2/E2</f>
        <v>0.32258064516129031</v>
      </c>
      <c r="Q2" s="1">
        <v>-27356792</v>
      </c>
      <c r="R2" s="1">
        <v>285938106</v>
      </c>
      <c r="S2" s="1">
        <v>71689337</v>
      </c>
      <c r="T2" s="1">
        <f t="shared" ref="T2:T65" si="0">S2-U2</f>
        <v>46412570</v>
      </c>
      <c r="U2" s="1">
        <v>25276767</v>
      </c>
      <c r="V2" s="1">
        <f>R2+S2</f>
        <v>357627443</v>
      </c>
      <c r="W2" s="1">
        <f>V2+Q2</f>
        <v>330270651</v>
      </c>
      <c r="X2" s="9">
        <f>V2/M2</f>
        <v>3720441.5396618987</v>
      </c>
      <c r="Y2" s="9">
        <f>(V2-U2)/M2</f>
        <v>3457484.275682705</v>
      </c>
      <c r="Z2" s="3">
        <v>27.52</v>
      </c>
      <c r="AA2" s="12">
        <f>M2/Z2</f>
        <v>3.4929142441860463</v>
      </c>
      <c r="AB2" s="3">
        <v>4.5</v>
      </c>
      <c r="AC2" s="3">
        <v>6.62</v>
      </c>
      <c r="AD2" s="3">
        <v>16.399999999999999</v>
      </c>
      <c r="AE2" s="3">
        <v>0</v>
      </c>
      <c r="AF2" s="16">
        <f>AD2+AE2</f>
        <v>16.399999999999999</v>
      </c>
      <c r="AG2" s="8">
        <f>AB2/Z2</f>
        <v>0.16351744186046513</v>
      </c>
      <c r="AH2" s="8">
        <f>AC2/Z2</f>
        <v>0.24055232558139536</v>
      </c>
      <c r="AI2" s="8">
        <f>AF2/Z2</f>
        <v>0.59593023255813948</v>
      </c>
    </row>
    <row r="3" spans="1:35" x14ac:dyDescent="0.35">
      <c r="A3" s="6">
        <v>2023</v>
      </c>
      <c r="B3" t="s">
        <v>5</v>
      </c>
      <c r="C3" t="s">
        <v>6</v>
      </c>
      <c r="D3" t="s">
        <v>8</v>
      </c>
      <c r="E3">
        <v>82</v>
      </c>
      <c r="F3" t="s">
        <v>320</v>
      </c>
      <c r="I3">
        <v>1</v>
      </c>
      <c r="J3">
        <v>4</v>
      </c>
      <c r="K3">
        <v>52</v>
      </c>
      <c r="L3">
        <v>25</v>
      </c>
      <c r="M3" s="3">
        <v>84.375</v>
      </c>
      <c r="N3" s="8">
        <f t="shared" ref="N3:N66" si="1">(G3+H3+I3+J3)/E3</f>
        <v>6.097560975609756E-2</v>
      </c>
      <c r="O3" s="8">
        <f t="shared" ref="O3:O66" si="2">K3/E3</f>
        <v>0.63414634146341464</v>
      </c>
      <c r="P3" s="8">
        <f t="shared" ref="P3:P66" si="3">L3/E3</f>
        <v>0.3048780487804878</v>
      </c>
      <c r="Q3" s="1">
        <v>-24362128</v>
      </c>
      <c r="R3" s="1">
        <v>281786815</v>
      </c>
      <c r="S3" s="1">
        <v>76080178</v>
      </c>
      <c r="T3" s="1">
        <f t="shared" si="0"/>
        <v>42557804</v>
      </c>
      <c r="U3" s="1">
        <v>33522374</v>
      </c>
      <c r="V3" s="1">
        <f t="shared" ref="V3:V66" si="4">R3+S3</f>
        <v>357866993</v>
      </c>
      <c r="W3" s="1">
        <f>V3+Q3</f>
        <v>333504865</v>
      </c>
      <c r="X3" s="9">
        <f t="shared" ref="X3:X66" si="5">V3/M3</f>
        <v>4241386.5837037032</v>
      </c>
      <c r="Y3" s="9">
        <f t="shared" ref="Y3:Y66" si="6">(V3-U3)/M3</f>
        <v>3844084.3733333335</v>
      </c>
      <c r="Z3" s="3">
        <v>28.31</v>
      </c>
      <c r="AA3" s="12">
        <f t="shared" ref="AA3:AA66" si="7">M3/Z3</f>
        <v>2.9803956199222892</v>
      </c>
      <c r="AB3" s="3">
        <v>14.56</v>
      </c>
      <c r="AC3" s="3">
        <v>6.75</v>
      </c>
      <c r="AD3" s="3">
        <v>7</v>
      </c>
      <c r="AE3" s="3">
        <v>0</v>
      </c>
      <c r="AF3" s="16">
        <f t="shared" ref="AF3:AF66" si="8">AD3+AE3</f>
        <v>7</v>
      </c>
      <c r="AG3" s="8">
        <f t="shared" ref="AG3:AG66" si="9">AB3/Z3</f>
        <v>0.51430589897562706</v>
      </c>
      <c r="AH3" s="8">
        <f t="shared" ref="AH3:AH66" si="10">AC3/Z3</f>
        <v>0.23843164959378313</v>
      </c>
      <c r="AI3" s="8">
        <f t="shared" ref="AI3:AI66" si="11">AF3/Z3</f>
        <v>0.24726245143058992</v>
      </c>
    </row>
    <row r="4" spans="1:35" x14ac:dyDescent="0.35">
      <c r="A4" s="6">
        <v>2023</v>
      </c>
      <c r="B4" t="s">
        <v>5</v>
      </c>
      <c r="C4" t="s">
        <v>6</v>
      </c>
      <c r="D4" t="s">
        <v>9</v>
      </c>
      <c r="E4">
        <v>49</v>
      </c>
      <c r="F4" t="s">
        <v>318</v>
      </c>
      <c r="H4">
        <v>1</v>
      </c>
      <c r="I4">
        <v>1</v>
      </c>
      <c r="J4">
        <v>1</v>
      </c>
      <c r="K4">
        <v>35</v>
      </c>
      <c r="L4">
        <v>11</v>
      </c>
      <c r="M4" s="3">
        <v>49.625</v>
      </c>
      <c r="N4" s="8">
        <f t="shared" si="1"/>
        <v>6.1224489795918366E-2</v>
      </c>
      <c r="O4" s="8">
        <f t="shared" si="2"/>
        <v>0.7142857142857143</v>
      </c>
      <c r="P4" s="8">
        <f t="shared" si="3"/>
        <v>0.22448979591836735</v>
      </c>
      <c r="Q4" s="1">
        <v>-15038596</v>
      </c>
      <c r="R4" s="1">
        <v>171407474</v>
      </c>
      <c r="S4" s="1">
        <v>35897965</v>
      </c>
      <c r="T4" s="1">
        <f t="shared" si="0"/>
        <v>35897965</v>
      </c>
      <c r="U4" s="1"/>
      <c r="V4" s="1">
        <f t="shared" si="4"/>
        <v>207305439</v>
      </c>
      <c r="W4" s="1">
        <f t="shared" ref="W4:W67" si="12">V4+Q4</f>
        <v>192266843</v>
      </c>
      <c r="X4" s="9">
        <f t="shared" si="5"/>
        <v>4177439.5768261966</v>
      </c>
      <c r="Y4" s="9">
        <f t="shared" si="6"/>
        <v>4177439.5768261966</v>
      </c>
      <c r="Z4" s="3">
        <v>15.45</v>
      </c>
      <c r="AA4" s="12">
        <f t="shared" si="7"/>
        <v>3.2119741100323624</v>
      </c>
      <c r="AB4" s="3">
        <v>3.6</v>
      </c>
      <c r="AC4" s="3">
        <v>1.75</v>
      </c>
      <c r="AD4" s="3">
        <v>9.1</v>
      </c>
      <c r="AE4" s="3">
        <v>1</v>
      </c>
      <c r="AF4" s="16">
        <f t="shared" si="8"/>
        <v>10.1</v>
      </c>
      <c r="AG4" s="8">
        <f t="shared" si="9"/>
        <v>0.23300970873786409</v>
      </c>
      <c r="AH4" s="8">
        <f t="shared" si="10"/>
        <v>0.11326860841423948</v>
      </c>
      <c r="AI4" s="8">
        <f t="shared" si="11"/>
        <v>0.65372168284789645</v>
      </c>
    </row>
    <row r="5" spans="1:35" x14ac:dyDescent="0.35">
      <c r="A5" s="6">
        <v>2023</v>
      </c>
      <c r="B5" t="s">
        <v>5</v>
      </c>
      <c r="C5" t="s">
        <v>6</v>
      </c>
      <c r="D5" t="s">
        <v>27</v>
      </c>
      <c r="E5">
        <v>61</v>
      </c>
      <c r="F5" t="s">
        <v>319</v>
      </c>
      <c r="I5">
        <v>4</v>
      </c>
      <c r="K5">
        <v>27</v>
      </c>
      <c r="L5">
        <v>30</v>
      </c>
      <c r="M5" s="3">
        <v>63.75</v>
      </c>
      <c r="N5" s="8">
        <f t="shared" si="1"/>
        <v>6.5573770491803282E-2</v>
      </c>
      <c r="O5" s="8">
        <f t="shared" si="2"/>
        <v>0.44262295081967212</v>
      </c>
      <c r="P5" s="8">
        <f t="shared" si="3"/>
        <v>0.49180327868852458</v>
      </c>
      <c r="Q5" s="1">
        <v>-23134820</v>
      </c>
      <c r="R5" s="1">
        <v>247556399</v>
      </c>
      <c r="S5" s="1">
        <v>62727981</v>
      </c>
      <c r="T5" s="1">
        <f t="shared" si="0"/>
        <v>33285663</v>
      </c>
      <c r="U5" s="1">
        <v>29442318</v>
      </c>
      <c r="V5" s="1">
        <f t="shared" si="4"/>
        <v>310284380</v>
      </c>
      <c r="W5" s="1">
        <f t="shared" si="12"/>
        <v>287149560</v>
      </c>
      <c r="X5" s="9">
        <f t="shared" si="5"/>
        <v>4867205.9607843133</v>
      </c>
      <c r="Y5" s="9">
        <f t="shared" si="6"/>
        <v>4405365.6784313722</v>
      </c>
      <c r="Z5" s="3">
        <v>18.2</v>
      </c>
      <c r="AA5" s="12">
        <f t="shared" si="7"/>
        <v>3.5027472527472527</v>
      </c>
      <c r="AB5" s="3">
        <v>5</v>
      </c>
      <c r="AC5" s="3">
        <v>1.75</v>
      </c>
      <c r="AD5" s="3">
        <v>11.45</v>
      </c>
      <c r="AE5" s="3">
        <v>0</v>
      </c>
      <c r="AF5" s="16">
        <f t="shared" si="8"/>
        <v>11.45</v>
      </c>
      <c r="AG5" s="8">
        <f t="shared" si="9"/>
        <v>0.27472527472527475</v>
      </c>
      <c r="AH5" s="8">
        <f t="shared" si="10"/>
        <v>9.6153846153846159E-2</v>
      </c>
      <c r="AI5" s="8">
        <f t="shared" si="11"/>
        <v>0.62912087912087911</v>
      </c>
    </row>
    <row r="6" spans="1:35" x14ac:dyDescent="0.35">
      <c r="A6" s="6">
        <v>2023</v>
      </c>
      <c r="B6" t="s">
        <v>5</v>
      </c>
      <c r="C6" t="s">
        <v>6</v>
      </c>
      <c r="D6" t="s">
        <v>10</v>
      </c>
      <c r="E6">
        <v>100</v>
      </c>
      <c r="F6" t="s">
        <v>320</v>
      </c>
      <c r="I6">
        <v>3</v>
      </c>
      <c r="J6">
        <v>10</v>
      </c>
      <c r="K6">
        <v>64</v>
      </c>
      <c r="L6">
        <v>23</v>
      </c>
      <c r="M6" s="3">
        <v>100.875</v>
      </c>
      <c r="N6" s="8">
        <f t="shared" si="1"/>
        <v>0.13</v>
      </c>
      <c r="O6" s="8">
        <f t="shared" si="2"/>
        <v>0.64</v>
      </c>
      <c r="P6" s="8">
        <f t="shared" si="3"/>
        <v>0.23</v>
      </c>
      <c r="Q6" s="1">
        <v>-32887696</v>
      </c>
      <c r="R6" s="1">
        <v>341742108</v>
      </c>
      <c r="S6" s="1">
        <v>86256890</v>
      </c>
      <c r="T6" s="1">
        <f t="shared" si="0"/>
        <v>49203169</v>
      </c>
      <c r="U6" s="1">
        <v>37053721</v>
      </c>
      <c r="V6" s="1">
        <f t="shared" si="4"/>
        <v>427998998</v>
      </c>
      <c r="W6" s="1">
        <f t="shared" si="12"/>
        <v>395111302</v>
      </c>
      <c r="X6" s="9">
        <f t="shared" si="5"/>
        <v>4242864.9120198265</v>
      </c>
      <c r="Y6" s="9">
        <f t="shared" si="6"/>
        <v>3875541.7794299875</v>
      </c>
      <c r="Z6" s="3">
        <v>35.200000000000003</v>
      </c>
      <c r="AA6" s="12">
        <f t="shared" si="7"/>
        <v>2.8657670454545454</v>
      </c>
      <c r="AB6" s="3">
        <v>7</v>
      </c>
      <c r="AC6" s="3">
        <v>8.8000000000000007</v>
      </c>
      <c r="AD6" s="3">
        <v>18.100000000000001</v>
      </c>
      <c r="AE6" s="3">
        <v>1.3</v>
      </c>
      <c r="AF6" s="16">
        <f t="shared" si="8"/>
        <v>19.400000000000002</v>
      </c>
      <c r="AG6" s="8">
        <f t="shared" si="9"/>
        <v>0.19886363636363635</v>
      </c>
      <c r="AH6" s="8">
        <f t="shared" si="10"/>
        <v>0.25</v>
      </c>
      <c r="AI6" s="8">
        <f t="shared" si="11"/>
        <v>0.55113636363636365</v>
      </c>
    </row>
    <row r="7" spans="1:35" x14ac:dyDescent="0.35">
      <c r="A7" s="6">
        <v>2023</v>
      </c>
      <c r="B7" t="s">
        <v>5</v>
      </c>
      <c r="C7" t="s">
        <v>6</v>
      </c>
      <c r="D7" t="s">
        <v>57</v>
      </c>
      <c r="E7">
        <v>34</v>
      </c>
      <c r="F7" t="s">
        <v>317</v>
      </c>
      <c r="I7">
        <v>2</v>
      </c>
      <c r="J7">
        <v>2</v>
      </c>
      <c r="K7">
        <v>21</v>
      </c>
      <c r="L7">
        <v>9</v>
      </c>
      <c r="M7" s="3">
        <v>34.375</v>
      </c>
      <c r="N7" s="8">
        <f t="shared" si="1"/>
        <v>0.11764705882352941</v>
      </c>
      <c r="O7" s="8">
        <f t="shared" si="2"/>
        <v>0.61764705882352944</v>
      </c>
      <c r="P7" s="8">
        <f t="shared" si="3"/>
        <v>0.26470588235294118</v>
      </c>
      <c r="Q7" s="1">
        <v>-10425533</v>
      </c>
      <c r="R7" s="1">
        <v>124427464</v>
      </c>
      <c r="S7" s="1">
        <v>32108652</v>
      </c>
      <c r="T7" s="1">
        <f t="shared" si="0"/>
        <v>12986195</v>
      </c>
      <c r="U7" s="1">
        <v>19122457</v>
      </c>
      <c r="V7" s="1">
        <f t="shared" si="4"/>
        <v>156536116</v>
      </c>
      <c r="W7" s="1">
        <f t="shared" si="12"/>
        <v>146110583</v>
      </c>
      <c r="X7" s="9">
        <f t="shared" si="5"/>
        <v>4553777.92</v>
      </c>
      <c r="Y7" s="9">
        <f t="shared" si="6"/>
        <v>3997488.2618181817</v>
      </c>
      <c r="Z7" s="3">
        <v>13.7</v>
      </c>
      <c r="AA7" s="12">
        <f t="shared" si="7"/>
        <v>2.5091240875912408</v>
      </c>
      <c r="AB7" s="3">
        <v>1</v>
      </c>
      <c r="AC7" s="3">
        <v>0.3</v>
      </c>
      <c r="AD7" s="3">
        <v>11.4</v>
      </c>
      <c r="AE7" s="3">
        <v>1</v>
      </c>
      <c r="AF7" s="16">
        <f t="shared" si="8"/>
        <v>12.4</v>
      </c>
      <c r="AG7" s="8">
        <f t="shared" si="9"/>
        <v>7.2992700729927015E-2</v>
      </c>
      <c r="AH7" s="8">
        <f t="shared" si="10"/>
        <v>2.1897810218978103E-2</v>
      </c>
      <c r="AI7" s="8">
        <f t="shared" si="11"/>
        <v>0.90510948905109501</v>
      </c>
    </row>
    <row r="8" spans="1:35" x14ac:dyDescent="0.35">
      <c r="A8" s="6">
        <v>2023</v>
      </c>
      <c r="B8" t="s">
        <v>5</v>
      </c>
      <c r="C8" t="s">
        <v>6</v>
      </c>
      <c r="D8" t="s">
        <v>64</v>
      </c>
      <c r="E8">
        <v>110</v>
      </c>
      <c r="F8" t="s">
        <v>322</v>
      </c>
      <c r="G8">
        <v>1</v>
      </c>
      <c r="I8">
        <v>1</v>
      </c>
      <c r="J8">
        <v>7</v>
      </c>
      <c r="K8">
        <v>64</v>
      </c>
      <c r="L8">
        <v>37</v>
      </c>
      <c r="M8" s="3">
        <v>113</v>
      </c>
      <c r="N8" s="8">
        <f t="shared" si="1"/>
        <v>8.1818181818181818E-2</v>
      </c>
      <c r="O8" s="8">
        <f t="shared" si="2"/>
        <v>0.58181818181818179</v>
      </c>
      <c r="P8" s="8">
        <f t="shared" si="3"/>
        <v>0.33636363636363636</v>
      </c>
      <c r="Q8" s="1">
        <v>-37309785</v>
      </c>
      <c r="R8" s="1">
        <v>362625318</v>
      </c>
      <c r="S8" s="1">
        <v>89945479</v>
      </c>
      <c r="T8" s="1">
        <f t="shared" si="0"/>
        <v>51365595</v>
      </c>
      <c r="U8" s="1">
        <v>38579884</v>
      </c>
      <c r="V8" s="1">
        <f t="shared" si="4"/>
        <v>452570797</v>
      </c>
      <c r="W8" s="1">
        <f t="shared" si="12"/>
        <v>415261012</v>
      </c>
      <c r="X8" s="9">
        <f t="shared" si="5"/>
        <v>4005051.3008849556</v>
      </c>
      <c r="Y8" s="9">
        <f t="shared" si="6"/>
        <v>3663636.3982300884</v>
      </c>
      <c r="Z8" s="3">
        <v>36.58</v>
      </c>
      <c r="AA8" s="12">
        <f t="shared" si="7"/>
        <v>3.0891197375615094</v>
      </c>
      <c r="AB8" s="3">
        <v>5.2</v>
      </c>
      <c r="AC8" s="3">
        <v>2.86</v>
      </c>
      <c r="AD8" s="3">
        <v>27.52</v>
      </c>
      <c r="AE8" s="3">
        <v>1</v>
      </c>
      <c r="AF8" s="16">
        <f t="shared" si="8"/>
        <v>28.52</v>
      </c>
      <c r="AG8" s="8">
        <f t="shared" si="9"/>
        <v>0.14215418261344998</v>
      </c>
      <c r="AH8" s="8">
        <f t="shared" si="10"/>
        <v>7.8184800437397492E-2</v>
      </c>
      <c r="AI8" s="8">
        <f t="shared" si="11"/>
        <v>0.77966101694915257</v>
      </c>
    </row>
    <row r="9" spans="1:35" x14ac:dyDescent="0.35">
      <c r="A9" s="6">
        <v>2023</v>
      </c>
      <c r="B9" t="s">
        <v>5</v>
      </c>
      <c r="C9" t="s">
        <v>6</v>
      </c>
      <c r="D9" t="s">
        <v>47</v>
      </c>
      <c r="E9">
        <v>69</v>
      </c>
      <c r="F9" t="s">
        <v>319</v>
      </c>
      <c r="J9">
        <v>2</v>
      </c>
      <c r="K9">
        <v>28</v>
      </c>
      <c r="L9">
        <v>39</v>
      </c>
      <c r="M9" s="3">
        <v>73.625</v>
      </c>
      <c r="N9" s="8">
        <f t="shared" si="1"/>
        <v>2.8985507246376812E-2</v>
      </c>
      <c r="O9" s="8">
        <f t="shared" si="2"/>
        <v>0.40579710144927539</v>
      </c>
      <c r="P9" s="8">
        <f t="shared" si="3"/>
        <v>0.56521739130434778</v>
      </c>
      <c r="Q9" s="1">
        <v>-21010027</v>
      </c>
      <c r="R9" s="1">
        <v>195153936</v>
      </c>
      <c r="S9" s="1">
        <v>55617154</v>
      </c>
      <c r="T9" s="1">
        <f t="shared" si="0"/>
        <v>35351593</v>
      </c>
      <c r="U9" s="1">
        <v>20265561</v>
      </c>
      <c r="V9" s="1">
        <f t="shared" si="4"/>
        <v>250771090</v>
      </c>
      <c r="W9" s="1">
        <f t="shared" si="12"/>
        <v>229761063</v>
      </c>
      <c r="X9" s="9">
        <f t="shared" si="5"/>
        <v>3406058.9473684211</v>
      </c>
      <c r="Y9" s="9">
        <f t="shared" si="6"/>
        <v>3130805.1477079797</v>
      </c>
      <c r="Z9" s="3">
        <v>18.3</v>
      </c>
      <c r="AA9" s="12">
        <f t="shared" si="7"/>
        <v>4.0232240437158469</v>
      </c>
      <c r="AB9" s="3">
        <v>3.8</v>
      </c>
      <c r="AC9" s="3">
        <v>0</v>
      </c>
      <c r="AD9" s="3">
        <v>14.5</v>
      </c>
      <c r="AE9" s="3">
        <v>0</v>
      </c>
      <c r="AF9" s="16">
        <f t="shared" si="8"/>
        <v>14.5</v>
      </c>
      <c r="AG9" s="8">
        <f t="shared" si="9"/>
        <v>0.2076502732240437</v>
      </c>
      <c r="AH9" s="8">
        <f t="shared" si="10"/>
        <v>0</v>
      </c>
      <c r="AI9" s="8">
        <f t="shared" si="11"/>
        <v>0.79234972677595628</v>
      </c>
    </row>
    <row r="10" spans="1:35" x14ac:dyDescent="0.35">
      <c r="A10" s="6">
        <v>2023</v>
      </c>
      <c r="B10" t="s">
        <v>5</v>
      </c>
      <c r="C10" t="s">
        <v>6</v>
      </c>
      <c r="D10" t="s">
        <v>58</v>
      </c>
      <c r="E10">
        <v>109</v>
      </c>
      <c r="F10" t="s">
        <v>322</v>
      </c>
      <c r="I10">
        <v>7</v>
      </c>
      <c r="J10">
        <v>8</v>
      </c>
      <c r="K10">
        <v>58</v>
      </c>
      <c r="L10">
        <v>36</v>
      </c>
      <c r="M10" s="3">
        <v>110.75</v>
      </c>
      <c r="N10" s="8">
        <f t="shared" si="1"/>
        <v>0.13761467889908258</v>
      </c>
      <c r="O10" s="8">
        <f t="shared" si="2"/>
        <v>0.5321100917431193</v>
      </c>
      <c r="P10" s="8">
        <f t="shared" si="3"/>
        <v>0.33027522935779818</v>
      </c>
      <c r="Q10" s="1">
        <v>-33526763</v>
      </c>
      <c r="R10" s="1">
        <v>338851698</v>
      </c>
      <c r="S10" s="1">
        <v>84975458</v>
      </c>
      <c r="T10" s="1">
        <f t="shared" si="0"/>
        <v>45429224</v>
      </c>
      <c r="U10" s="1">
        <v>39546234</v>
      </c>
      <c r="V10" s="1">
        <f t="shared" si="4"/>
        <v>423827156</v>
      </c>
      <c r="W10" s="1">
        <f t="shared" si="12"/>
        <v>390300393</v>
      </c>
      <c r="X10" s="9">
        <f t="shared" si="5"/>
        <v>3826881.7697516931</v>
      </c>
      <c r="Y10" s="9">
        <f t="shared" si="6"/>
        <v>3469805.1647855532</v>
      </c>
      <c r="Z10" s="3">
        <v>29.6</v>
      </c>
      <c r="AA10" s="12">
        <f t="shared" si="7"/>
        <v>3.7415540540540539</v>
      </c>
      <c r="AB10" s="3">
        <v>3</v>
      </c>
      <c r="AC10" s="3">
        <v>4</v>
      </c>
      <c r="AD10" s="3">
        <v>21.6</v>
      </c>
      <c r="AE10" s="3">
        <v>1</v>
      </c>
      <c r="AF10" s="16">
        <f t="shared" si="8"/>
        <v>22.6</v>
      </c>
      <c r="AG10" s="8">
        <f t="shared" si="9"/>
        <v>0.10135135135135134</v>
      </c>
      <c r="AH10" s="8">
        <f t="shared" si="10"/>
        <v>0.13513513513513511</v>
      </c>
      <c r="AI10" s="8">
        <f t="shared" si="11"/>
        <v>0.76351351351351349</v>
      </c>
    </row>
    <row r="11" spans="1:35" x14ac:dyDescent="0.35">
      <c r="A11" s="6">
        <v>2023</v>
      </c>
      <c r="B11" t="s">
        <v>5</v>
      </c>
      <c r="C11" t="s">
        <v>6</v>
      </c>
      <c r="D11" t="s">
        <v>11</v>
      </c>
      <c r="E11">
        <v>91</v>
      </c>
      <c r="F11" t="s">
        <v>320</v>
      </c>
      <c r="I11">
        <v>2</v>
      </c>
      <c r="J11">
        <v>2</v>
      </c>
      <c r="K11">
        <v>50</v>
      </c>
      <c r="L11">
        <v>37</v>
      </c>
      <c r="M11" s="3">
        <v>94.875</v>
      </c>
      <c r="N11" s="8">
        <f t="shared" si="1"/>
        <v>4.3956043956043959E-2</v>
      </c>
      <c r="O11" s="8">
        <f t="shared" si="2"/>
        <v>0.5494505494505495</v>
      </c>
      <c r="P11" s="8">
        <f t="shared" si="3"/>
        <v>0.40659340659340659</v>
      </c>
      <c r="Q11" s="1">
        <v>-26381576</v>
      </c>
      <c r="R11" s="1">
        <v>313472849</v>
      </c>
      <c r="S11" s="1">
        <v>196218503</v>
      </c>
      <c r="T11" s="1">
        <f t="shared" si="0"/>
        <v>50906576</v>
      </c>
      <c r="U11" s="1">
        <v>145311927</v>
      </c>
      <c r="V11" s="1">
        <f t="shared" si="4"/>
        <v>509691352</v>
      </c>
      <c r="W11" s="1">
        <f t="shared" si="12"/>
        <v>483309776</v>
      </c>
      <c r="X11" s="9">
        <f t="shared" si="5"/>
        <v>5372240.864295125</v>
      </c>
      <c r="Y11" s="9">
        <f t="shared" si="6"/>
        <v>3840626.3504611333</v>
      </c>
      <c r="Z11" s="3">
        <v>30.43</v>
      </c>
      <c r="AA11" s="12">
        <f t="shared" si="7"/>
        <v>3.1178113703581993</v>
      </c>
      <c r="AB11" s="3">
        <v>6.03</v>
      </c>
      <c r="AC11" s="3">
        <v>3.8</v>
      </c>
      <c r="AD11" s="3">
        <v>19.600000000000001</v>
      </c>
      <c r="AE11" s="3">
        <v>1</v>
      </c>
      <c r="AF11" s="16">
        <f t="shared" si="8"/>
        <v>20.6</v>
      </c>
      <c r="AG11" s="8">
        <f t="shared" si="9"/>
        <v>0.198159710811699</v>
      </c>
      <c r="AH11" s="8">
        <f t="shared" si="10"/>
        <v>0.12487676634899769</v>
      </c>
      <c r="AI11" s="8">
        <f t="shared" si="11"/>
        <v>0.67696352283930339</v>
      </c>
    </row>
    <row r="12" spans="1:35" x14ac:dyDescent="0.35">
      <c r="A12" s="6">
        <v>2023</v>
      </c>
      <c r="B12" t="s">
        <v>5</v>
      </c>
      <c r="C12" t="s">
        <v>6</v>
      </c>
      <c r="D12" t="s">
        <v>12</v>
      </c>
      <c r="E12">
        <v>48</v>
      </c>
      <c r="F12" t="s">
        <v>318</v>
      </c>
      <c r="K12">
        <v>15</v>
      </c>
      <c r="L12">
        <v>33</v>
      </c>
      <c r="M12" s="3">
        <v>52.125</v>
      </c>
      <c r="N12" s="8">
        <f t="shared" si="1"/>
        <v>0</v>
      </c>
      <c r="O12" s="8">
        <f t="shared" si="2"/>
        <v>0.3125</v>
      </c>
      <c r="P12" s="8">
        <f t="shared" si="3"/>
        <v>0.6875</v>
      </c>
      <c r="Q12" s="1">
        <v>-22566654</v>
      </c>
      <c r="R12" s="1">
        <v>199245172</v>
      </c>
      <c r="S12" s="1">
        <v>37848760</v>
      </c>
      <c r="T12" s="1">
        <f t="shared" si="0"/>
        <v>17944391</v>
      </c>
      <c r="U12" s="1">
        <v>19904369</v>
      </c>
      <c r="V12" s="1">
        <f t="shared" si="4"/>
        <v>237093932</v>
      </c>
      <c r="W12" s="1">
        <f t="shared" si="12"/>
        <v>214527278</v>
      </c>
      <c r="X12" s="9">
        <f t="shared" si="5"/>
        <v>4548564.6426858511</v>
      </c>
      <c r="Y12" s="9">
        <f t="shared" si="6"/>
        <v>4166706.2446043165</v>
      </c>
      <c r="Z12" s="3">
        <v>17.510000000000002</v>
      </c>
      <c r="AA12" s="12">
        <f t="shared" si="7"/>
        <v>2.9768703597944031</v>
      </c>
      <c r="AB12" s="3">
        <v>7.2</v>
      </c>
      <c r="AC12" s="3">
        <v>3.53</v>
      </c>
      <c r="AD12" s="3">
        <v>5.23</v>
      </c>
      <c r="AE12" s="3">
        <v>1.55</v>
      </c>
      <c r="AF12" s="16">
        <f t="shared" si="8"/>
        <v>6.78</v>
      </c>
      <c r="AG12" s="8">
        <f t="shared" si="9"/>
        <v>0.41119360365505425</v>
      </c>
      <c r="AH12" s="8">
        <f t="shared" si="10"/>
        <v>0.2015990862364363</v>
      </c>
      <c r="AI12" s="8">
        <f t="shared" si="11"/>
        <v>0.38720731010850939</v>
      </c>
    </row>
    <row r="13" spans="1:35" x14ac:dyDescent="0.35">
      <c r="A13" s="6">
        <v>2023</v>
      </c>
      <c r="B13" t="s">
        <v>5</v>
      </c>
      <c r="C13" t="s">
        <v>6</v>
      </c>
      <c r="D13" t="s">
        <v>55</v>
      </c>
      <c r="E13">
        <v>139</v>
      </c>
      <c r="F13" t="s">
        <v>322</v>
      </c>
      <c r="G13">
        <v>1</v>
      </c>
      <c r="I13">
        <v>2</v>
      </c>
      <c r="J13">
        <v>9</v>
      </c>
      <c r="K13">
        <v>78</v>
      </c>
      <c r="L13">
        <v>49</v>
      </c>
      <c r="M13" s="3">
        <v>143</v>
      </c>
      <c r="N13" s="8">
        <f t="shared" si="1"/>
        <v>8.6330935251798566E-2</v>
      </c>
      <c r="O13" s="8">
        <f t="shared" si="2"/>
        <v>0.5611510791366906</v>
      </c>
      <c r="P13" s="8">
        <f t="shared" si="3"/>
        <v>0.35251798561151076</v>
      </c>
      <c r="Q13" s="1">
        <v>-52444359</v>
      </c>
      <c r="R13" s="1">
        <v>734985097</v>
      </c>
      <c r="S13" s="1">
        <v>252462618</v>
      </c>
      <c r="T13" s="1">
        <f t="shared" si="0"/>
        <v>83406376</v>
      </c>
      <c r="U13" s="1">
        <v>169056242</v>
      </c>
      <c r="V13" s="1">
        <f t="shared" si="4"/>
        <v>987447715</v>
      </c>
      <c r="W13" s="1">
        <f t="shared" si="12"/>
        <v>935003356</v>
      </c>
      <c r="X13" s="9">
        <f t="shared" si="5"/>
        <v>6905228.7762237759</v>
      </c>
      <c r="Y13" s="9">
        <f t="shared" si="6"/>
        <v>5723017.2937062941</v>
      </c>
      <c r="Z13" s="3">
        <v>52.51</v>
      </c>
      <c r="AA13" s="12">
        <f t="shared" si="7"/>
        <v>2.7232908017520474</v>
      </c>
      <c r="AB13" s="3">
        <v>14.54</v>
      </c>
      <c r="AC13" s="3">
        <v>7.89</v>
      </c>
      <c r="AD13" s="3">
        <v>28.52</v>
      </c>
      <c r="AE13" s="3">
        <v>1.56</v>
      </c>
      <c r="AF13" s="16">
        <f t="shared" si="8"/>
        <v>30.08</v>
      </c>
      <c r="AG13" s="8">
        <f t="shared" si="9"/>
        <v>0.27689963816415919</v>
      </c>
      <c r="AH13" s="8">
        <f t="shared" si="10"/>
        <v>0.15025709388687869</v>
      </c>
      <c r="AI13" s="8">
        <f t="shared" si="11"/>
        <v>0.57284326794896212</v>
      </c>
    </row>
    <row r="14" spans="1:35" x14ac:dyDescent="0.35">
      <c r="A14" s="6">
        <v>2023</v>
      </c>
      <c r="B14" t="s">
        <v>5</v>
      </c>
      <c r="C14" t="s">
        <v>6</v>
      </c>
      <c r="D14" t="s">
        <v>61</v>
      </c>
      <c r="E14">
        <v>104</v>
      </c>
      <c r="F14" t="s">
        <v>322</v>
      </c>
      <c r="G14">
        <v>3</v>
      </c>
      <c r="I14">
        <v>2</v>
      </c>
      <c r="J14">
        <v>4</v>
      </c>
      <c r="K14">
        <v>74</v>
      </c>
      <c r="L14">
        <v>21</v>
      </c>
      <c r="M14" s="3">
        <v>104.125</v>
      </c>
      <c r="N14" s="8">
        <f t="shared" si="1"/>
        <v>8.6538461538461536E-2</v>
      </c>
      <c r="O14" s="8">
        <f t="shared" si="2"/>
        <v>0.71153846153846156</v>
      </c>
      <c r="P14" s="8">
        <f t="shared" si="3"/>
        <v>0.20192307692307693</v>
      </c>
      <c r="Q14" s="1">
        <v>-33079593</v>
      </c>
      <c r="R14" s="1">
        <v>299925470</v>
      </c>
      <c r="S14" s="1">
        <v>75006199</v>
      </c>
      <c r="T14" s="1">
        <f t="shared" si="0"/>
        <v>44181488</v>
      </c>
      <c r="U14" s="1">
        <v>30824711</v>
      </c>
      <c r="V14" s="1">
        <f t="shared" si="4"/>
        <v>374931669</v>
      </c>
      <c r="W14" s="1">
        <f t="shared" si="12"/>
        <v>341852076</v>
      </c>
      <c r="X14" s="9">
        <f t="shared" si="5"/>
        <v>3600784.3361344538</v>
      </c>
      <c r="Y14" s="9">
        <f t="shared" si="6"/>
        <v>3304748.6962785115</v>
      </c>
      <c r="Z14" s="3">
        <v>25.75</v>
      </c>
      <c r="AA14" s="12">
        <f t="shared" si="7"/>
        <v>4.0436893203883493</v>
      </c>
      <c r="AB14" s="3">
        <v>8.8000000000000007</v>
      </c>
      <c r="AC14" s="3">
        <v>1</v>
      </c>
      <c r="AD14" s="3">
        <v>14.95</v>
      </c>
      <c r="AE14" s="3">
        <v>1</v>
      </c>
      <c r="AF14" s="16">
        <f t="shared" si="8"/>
        <v>15.95</v>
      </c>
      <c r="AG14" s="8">
        <f t="shared" si="9"/>
        <v>0.34174757281553403</v>
      </c>
      <c r="AH14" s="8">
        <f t="shared" si="10"/>
        <v>3.8834951456310676E-2</v>
      </c>
      <c r="AI14" s="8">
        <f t="shared" si="11"/>
        <v>0.61941747572815531</v>
      </c>
    </row>
    <row r="15" spans="1:35" x14ac:dyDescent="0.35">
      <c r="A15" s="6">
        <v>2023</v>
      </c>
      <c r="B15" t="s">
        <v>5</v>
      </c>
      <c r="C15" t="s">
        <v>6</v>
      </c>
      <c r="D15" t="s">
        <v>13</v>
      </c>
      <c r="E15">
        <v>70</v>
      </c>
      <c r="F15" t="s">
        <v>319</v>
      </c>
      <c r="J15">
        <v>9</v>
      </c>
      <c r="K15">
        <v>40</v>
      </c>
      <c r="L15">
        <v>21</v>
      </c>
      <c r="M15" s="3">
        <v>71.5</v>
      </c>
      <c r="N15" s="8">
        <f t="shared" si="1"/>
        <v>0.12857142857142856</v>
      </c>
      <c r="O15" s="8">
        <f t="shared" si="2"/>
        <v>0.5714285714285714</v>
      </c>
      <c r="P15" s="8">
        <f t="shared" si="3"/>
        <v>0.3</v>
      </c>
      <c r="Q15" s="1">
        <v>-20494896</v>
      </c>
      <c r="R15" s="1">
        <v>218469010</v>
      </c>
      <c r="S15" s="1">
        <v>53787457</v>
      </c>
      <c r="T15" s="1">
        <f t="shared" si="0"/>
        <v>32770391</v>
      </c>
      <c r="U15" s="1">
        <v>21017066</v>
      </c>
      <c r="V15" s="1">
        <f t="shared" si="4"/>
        <v>272256467</v>
      </c>
      <c r="W15" s="1">
        <f t="shared" si="12"/>
        <v>251761571</v>
      </c>
      <c r="X15" s="9">
        <f t="shared" si="5"/>
        <v>3807782.7552447552</v>
      </c>
      <c r="Y15" s="9">
        <f t="shared" si="6"/>
        <v>3513837.7762237764</v>
      </c>
      <c r="Z15" s="3">
        <v>22.12</v>
      </c>
      <c r="AA15" s="12">
        <f t="shared" si="7"/>
        <v>3.2323688969258586</v>
      </c>
      <c r="AB15" s="3">
        <v>5</v>
      </c>
      <c r="AC15" s="3">
        <v>6</v>
      </c>
      <c r="AD15" s="3">
        <v>11.12</v>
      </c>
      <c r="AE15" s="3">
        <v>0</v>
      </c>
      <c r="AF15" s="16">
        <f t="shared" si="8"/>
        <v>11.12</v>
      </c>
      <c r="AG15" s="8">
        <f t="shared" si="9"/>
        <v>0.2260397830018083</v>
      </c>
      <c r="AH15" s="8">
        <f t="shared" si="10"/>
        <v>0.27124773960216997</v>
      </c>
      <c r="AI15" s="8">
        <f t="shared" si="11"/>
        <v>0.50271247739602165</v>
      </c>
    </row>
    <row r="16" spans="1:35" x14ac:dyDescent="0.35">
      <c r="A16" s="6">
        <v>2023</v>
      </c>
      <c r="B16" t="s">
        <v>5</v>
      </c>
      <c r="C16" t="s">
        <v>6</v>
      </c>
      <c r="D16" t="s">
        <v>14</v>
      </c>
      <c r="E16">
        <v>58</v>
      </c>
      <c r="F16" t="s">
        <v>318</v>
      </c>
      <c r="J16">
        <v>1</v>
      </c>
      <c r="K16">
        <v>20</v>
      </c>
      <c r="L16">
        <v>37</v>
      </c>
      <c r="M16" s="3">
        <v>62.5</v>
      </c>
      <c r="N16" s="8">
        <f t="shared" si="1"/>
        <v>1.7241379310344827E-2</v>
      </c>
      <c r="O16" s="8">
        <f t="shared" si="2"/>
        <v>0.34482758620689657</v>
      </c>
      <c r="P16" s="8">
        <f t="shared" si="3"/>
        <v>0.63793103448275867</v>
      </c>
      <c r="Q16" s="1">
        <v>-20080225</v>
      </c>
      <c r="R16" s="1">
        <v>217918776</v>
      </c>
      <c r="S16" s="1">
        <v>52934175</v>
      </c>
      <c r="T16" s="1">
        <f t="shared" si="0"/>
        <v>31569195</v>
      </c>
      <c r="U16" s="1">
        <v>21364980</v>
      </c>
      <c r="V16" s="1">
        <f t="shared" si="4"/>
        <v>270852951</v>
      </c>
      <c r="W16" s="1">
        <f t="shared" si="12"/>
        <v>250772726</v>
      </c>
      <c r="X16" s="9">
        <f t="shared" si="5"/>
        <v>4333647.216</v>
      </c>
      <c r="Y16" s="9">
        <f t="shared" si="6"/>
        <v>3991807.5359999998</v>
      </c>
      <c r="Z16" s="3">
        <v>19.55</v>
      </c>
      <c r="AA16" s="12">
        <f t="shared" si="7"/>
        <v>3.1969309462915598</v>
      </c>
      <c r="AB16" s="3">
        <v>7.54</v>
      </c>
      <c r="AC16" s="3">
        <v>5.9</v>
      </c>
      <c r="AD16" s="3">
        <v>6.11</v>
      </c>
      <c r="AE16" s="3">
        <v>0</v>
      </c>
      <c r="AF16" s="16">
        <f t="shared" si="8"/>
        <v>6.11</v>
      </c>
      <c r="AG16" s="8">
        <f t="shared" si="9"/>
        <v>0.38567774936061378</v>
      </c>
      <c r="AH16" s="8">
        <f t="shared" si="10"/>
        <v>0.3017902813299233</v>
      </c>
      <c r="AI16" s="8">
        <f t="shared" si="11"/>
        <v>0.31253196930946292</v>
      </c>
    </row>
    <row r="17" spans="1:35" x14ac:dyDescent="0.35">
      <c r="A17" s="6">
        <v>2023</v>
      </c>
      <c r="B17" t="s">
        <v>5</v>
      </c>
      <c r="C17" t="s">
        <v>6</v>
      </c>
      <c r="D17" t="s">
        <v>15</v>
      </c>
      <c r="E17">
        <v>61</v>
      </c>
      <c r="F17" t="s">
        <v>319</v>
      </c>
      <c r="J17">
        <v>10</v>
      </c>
      <c r="K17">
        <v>34</v>
      </c>
      <c r="L17">
        <v>17</v>
      </c>
      <c r="M17" s="3">
        <v>61.875</v>
      </c>
      <c r="N17" s="8">
        <f t="shared" si="1"/>
        <v>0.16393442622950818</v>
      </c>
      <c r="O17" s="8">
        <f t="shared" si="2"/>
        <v>0.55737704918032782</v>
      </c>
      <c r="P17" s="8">
        <f t="shared" si="3"/>
        <v>0.27868852459016391</v>
      </c>
      <c r="Q17" s="1">
        <v>-21667292</v>
      </c>
      <c r="R17" s="1">
        <v>183233848</v>
      </c>
      <c r="S17" s="1">
        <v>223556487</v>
      </c>
      <c r="T17" s="1">
        <f t="shared" si="0"/>
        <v>210505555</v>
      </c>
      <c r="U17" s="1">
        <v>13050932</v>
      </c>
      <c r="V17" s="1">
        <f t="shared" si="4"/>
        <v>406790335</v>
      </c>
      <c r="W17" s="1">
        <f t="shared" si="12"/>
        <v>385123043</v>
      </c>
      <c r="X17" s="9">
        <f t="shared" si="5"/>
        <v>6574389.2525252523</v>
      </c>
      <c r="Y17" s="9">
        <f t="shared" si="6"/>
        <v>6363465.0989898993</v>
      </c>
      <c r="Z17" s="3">
        <v>16.84</v>
      </c>
      <c r="AA17" s="12">
        <f t="shared" si="7"/>
        <v>3.6742874109263659</v>
      </c>
      <c r="AB17" s="3">
        <v>6.14</v>
      </c>
      <c r="AC17" s="3">
        <v>2</v>
      </c>
      <c r="AD17" s="3">
        <v>8.6999999999999993</v>
      </c>
      <c r="AE17" s="3">
        <v>0</v>
      </c>
      <c r="AF17" s="16">
        <f t="shared" si="8"/>
        <v>8.6999999999999993</v>
      </c>
      <c r="AG17" s="8">
        <f t="shared" si="9"/>
        <v>0.36460807600950118</v>
      </c>
      <c r="AH17" s="8">
        <f t="shared" si="10"/>
        <v>0.11876484560570072</v>
      </c>
      <c r="AI17" s="8">
        <f t="shared" si="11"/>
        <v>0.51662707838479804</v>
      </c>
    </row>
    <row r="18" spans="1:35" x14ac:dyDescent="0.35">
      <c r="A18" s="6">
        <v>2023</v>
      </c>
      <c r="B18" t="s">
        <v>5</v>
      </c>
      <c r="C18" t="s">
        <v>6</v>
      </c>
      <c r="D18" t="s">
        <v>63</v>
      </c>
      <c r="E18">
        <v>108</v>
      </c>
      <c r="F18" t="s">
        <v>322</v>
      </c>
      <c r="I18">
        <v>1</v>
      </c>
      <c r="J18">
        <v>5</v>
      </c>
      <c r="K18">
        <v>54</v>
      </c>
      <c r="L18">
        <v>48</v>
      </c>
      <c r="M18" s="3">
        <v>113.125</v>
      </c>
      <c r="N18" s="8">
        <f t="shared" si="1"/>
        <v>5.5555555555555552E-2</v>
      </c>
      <c r="O18" s="8">
        <f t="shared" si="2"/>
        <v>0.5</v>
      </c>
      <c r="P18" s="8">
        <f t="shared" si="3"/>
        <v>0.44444444444444442</v>
      </c>
      <c r="Q18" s="1">
        <v>-30446309</v>
      </c>
      <c r="R18" s="1">
        <v>303201808</v>
      </c>
      <c r="S18" s="1">
        <v>100437516</v>
      </c>
      <c r="T18" s="1">
        <f t="shared" si="0"/>
        <v>57690477</v>
      </c>
      <c r="U18" s="1">
        <v>42747039</v>
      </c>
      <c r="V18" s="1">
        <f t="shared" si="4"/>
        <v>403639324</v>
      </c>
      <c r="W18" s="1">
        <f t="shared" si="12"/>
        <v>373193015</v>
      </c>
      <c r="X18" s="9">
        <f t="shared" si="5"/>
        <v>3568082.4220994473</v>
      </c>
      <c r="Y18" s="9">
        <f t="shared" si="6"/>
        <v>3190208.0441988949</v>
      </c>
      <c r="Z18" s="3">
        <v>30.3</v>
      </c>
      <c r="AA18" s="12">
        <f t="shared" si="7"/>
        <v>3.7334983498349836</v>
      </c>
      <c r="AB18" s="3">
        <v>10.9</v>
      </c>
      <c r="AC18" s="3">
        <v>4</v>
      </c>
      <c r="AD18" s="3">
        <v>15.4</v>
      </c>
      <c r="AE18" s="3">
        <v>0</v>
      </c>
      <c r="AF18" s="16">
        <f t="shared" si="8"/>
        <v>15.4</v>
      </c>
      <c r="AG18" s="8">
        <f t="shared" si="9"/>
        <v>0.35973597359735976</v>
      </c>
      <c r="AH18" s="8">
        <f t="shared" si="10"/>
        <v>0.132013201320132</v>
      </c>
      <c r="AI18" s="8">
        <f t="shared" si="11"/>
        <v>0.5082508250825083</v>
      </c>
    </row>
    <row r="19" spans="1:35" x14ac:dyDescent="0.35">
      <c r="A19" s="6">
        <v>2023</v>
      </c>
      <c r="B19" t="s">
        <v>5</v>
      </c>
      <c r="C19" t="s">
        <v>6</v>
      </c>
      <c r="D19" t="s">
        <v>16</v>
      </c>
      <c r="E19">
        <v>35</v>
      </c>
      <c r="F19" t="s">
        <v>317</v>
      </c>
      <c r="I19">
        <v>1</v>
      </c>
      <c r="K19">
        <v>23</v>
      </c>
      <c r="L19">
        <v>11</v>
      </c>
      <c r="M19" s="3">
        <v>36.125</v>
      </c>
      <c r="N19" s="8">
        <f t="shared" si="1"/>
        <v>2.8571428571428571E-2</v>
      </c>
      <c r="O19" s="8">
        <f t="shared" si="2"/>
        <v>0.65714285714285714</v>
      </c>
      <c r="P19" s="8">
        <f t="shared" si="3"/>
        <v>0.31428571428571428</v>
      </c>
      <c r="Q19" s="1">
        <v>-12189093</v>
      </c>
      <c r="R19" s="1">
        <v>147185637</v>
      </c>
      <c r="S19" s="1">
        <v>34911975</v>
      </c>
      <c r="T19" s="1">
        <f t="shared" si="0"/>
        <v>24056134</v>
      </c>
      <c r="U19" s="1">
        <v>10855841</v>
      </c>
      <c r="V19" s="1">
        <f t="shared" si="4"/>
        <v>182097612</v>
      </c>
      <c r="W19" s="1">
        <f t="shared" si="12"/>
        <v>169908519</v>
      </c>
      <c r="X19" s="9">
        <f t="shared" si="5"/>
        <v>5040764.3460207609</v>
      </c>
      <c r="Y19" s="9">
        <f t="shared" si="6"/>
        <v>4740256.6366782011</v>
      </c>
      <c r="Z19" s="3">
        <v>14.6</v>
      </c>
      <c r="AA19" s="12">
        <f t="shared" si="7"/>
        <v>2.4743150684931505</v>
      </c>
      <c r="AB19" s="3">
        <v>3.2</v>
      </c>
      <c r="AC19" s="3">
        <v>0.75</v>
      </c>
      <c r="AD19" s="3">
        <v>10.65</v>
      </c>
      <c r="AE19" s="3">
        <v>0</v>
      </c>
      <c r="AF19" s="16">
        <f t="shared" si="8"/>
        <v>10.65</v>
      </c>
      <c r="AG19" s="8">
        <f t="shared" si="9"/>
        <v>0.21917808219178084</v>
      </c>
      <c r="AH19" s="8">
        <f t="shared" si="10"/>
        <v>5.1369863013698634E-2</v>
      </c>
      <c r="AI19" s="8">
        <f t="shared" si="11"/>
        <v>0.72945205479452058</v>
      </c>
    </row>
    <row r="20" spans="1:35" x14ac:dyDescent="0.35">
      <c r="A20" s="6">
        <v>2023</v>
      </c>
      <c r="B20" t="s">
        <v>5</v>
      </c>
      <c r="C20" t="s">
        <v>6</v>
      </c>
      <c r="D20" t="s">
        <v>51</v>
      </c>
      <c r="E20">
        <v>104</v>
      </c>
      <c r="F20" t="s">
        <v>322</v>
      </c>
      <c r="J20">
        <v>5</v>
      </c>
      <c r="K20">
        <v>52</v>
      </c>
      <c r="L20">
        <v>47</v>
      </c>
      <c r="M20" s="3">
        <v>109.25</v>
      </c>
      <c r="N20" s="8">
        <f t="shared" si="1"/>
        <v>4.807692307692308E-2</v>
      </c>
      <c r="O20" s="8">
        <f t="shared" si="2"/>
        <v>0.5</v>
      </c>
      <c r="P20" s="8">
        <f t="shared" si="3"/>
        <v>0.45192307692307693</v>
      </c>
      <c r="Q20" s="1">
        <v>-30499871</v>
      </c>
      <c r="R20" s="1">
        <v>346001595</v>
      </c>
      <c r="S20" s="1">
        <v>70256580</v>
      </c>
      <c r="T20" s="1">
        <f t="shared" si="0"/>
        <v>35091588</v>
      </c>
      <c r="U20" s="1">
        <v>35164992</v>
      </c>
      <c r="V20" s="1">
        <f t="shared" si="4"/>
        <v>416258175</v>
      </c>
      <c r="W20" s="1">
        <f t="shared" si="12"/>
        <v>385758304</v>
      </c>
      <c r="X20" s="9">
        <f t="shared" si="5"/>
        <v>3810143.4782608696</v>
      </c>
      <c r="Y20" s="9">
        <f t="shared" si="6"/>
        <v>3488267.1212814646</v>
      </c>
      <c r="Z20" s="3">
        <v>37.81</v>
      </c>
      <c r="AA20" s="12">
        <f t="shared" si="7"/>
        <v>2.8894472361809043</v>
      </c>
      <c r="AB20" s="3">
        <v>3.6</v>
      </c>
      <c r="AC20" s="3">
        <v>9.69</v>
      </c>
      <c r="AD20" s="3">
        <v>21.62</v>
      </c>
      <c r="AE20" s="3">
        <v>2.9</v>
      </c>
      <c r="AF20" s="16">
        <f t="shared" si="8"/>
        <v>24.52</v>
      </c>
      <c r="AG20" s="8">
        <f t="shared" si="9"/>
        <v>9.5212906638455427E-2</v>
      </c>
      <c r="AH20" s="8">
        <f t="shared" si="10"/>
        <v>0.25628140703517582</v>
      </c>
      <c r="AI20" s="8">
        <f t="shared" si="11"/>
        <v>0.64850568632636862</v>
      </c>
    </row>
    <row r="21" spans="1:35" x14ac:dyDescent="0.35">
      <c r="A21" s="6">
        <v>2023</v>
      </c>
      <c r="B21" t="s">
        <v>5</v>
      </c>
      <c r="C21" t="s">
        <v>6</v>
      </c>
      <c r="D21" t="s">
        <v>17</v>
      </c>
      <c r="E21">
        <v>17</v>
      </c>
      <c r="F21" t="s">
        <v>321</v>
      </c>
      <c r="I21">
        <v>1</v>
      </c>
      <c r="K21">
        <v>11</v>
      </c>
      <c r="L21">
        <v>5</v>
      </c>
      <c r="M21" s="3">
        <v>17.375</v>
      </c>
      <c r="N21" s="8">
        <f t="shared" si="1"/>
        <v>5.8823529411764705E-2</v>
      </c>
      <c r="O21" s="8">
        <f t="shared" si="2"/>
        <v>0.6470588235294118</v>
      </c>
      <c r="P21" s="8">
        <f t="shared" si="3"/>
        <v>0.29411764705882354</v>
      </c>
      <c r="Q21" s="1">
        <v>-13222156</v>
      </c>
      <c r="R21" s="1">
        <v>197155035</v>
      </c>
      <c r="S21" s="1">
        <v>59145752</v>
      </c>
      <c r="T21" s="1">
        <f t="shared" si="0"/>
        <v>20017390</v>
      </c>
      <c r="U21" s="1">
        <v>39128362</v>
      </c>
      <c r="V21" s="1">
        <f t="shared" si="4"/>
        <v>256300787</v>
      </c>
      <c r="W21" s="1">
        <f t="shared" si="12"/>
        <v>243078631</v>
      </c>
      <c r="X21" s="9">
        <f t="shared" si="5"/>
        <v>14751124.431654677</v>
      </c>
      <c r="Y21" s="9">
        <f t="shared" si="6"/>
        <v>12499132.374100719</v>
      </c>
      <c r="Z21" s="3">
        <v>10.88</v>
      </c>
      <c r="AA21" s="12">
        <f t="shared" si="7"/>
        <v>1.5969669117647058</v>
      </c>
      <c r="AB21" s="3">
        <v>3</v>
      </c>
      <c r="AC21" s="3">
        <v>1</v>
      </c>
      <c r="AD21" s="3">
        <v>5.88</v>
      </c>
      <c r="AE21" s="3">
        <v>1</v>
      </c>
      <c r="AF21" s="16">
        <f t="shared" si="8"/>
        <v>6.88</v>
      </c>
      <c r="AG21" s="8">
        <f t="shared" si="9"/>
        <v>0.27573529411764702</v>
      </c>
      <c r="AH21" s="8">
        <f t="shared" si="10"/>
        <v>9.1911764705882346E-2</v>
      </c>
      <c r="AI21" s="8">
        <f t="shared" si="11"/>
        <v>0.63235294117647056</v>
      </c>
    </row>
    <row r="22" spans="1:35" x14ac:dyDescent="0.35">
      <c r="A22" s="6">
        <v>2023</v>
      </c>
      <c r="B22" t="s">
        <v>5</v>
      </c>
      <c r="C22" t="s">
        <v>6</v>
      </c>
      <c r="D22" t="s">
        <v>18</v>
      </c>
      <c r="E22">
        <v>75</v>
      </c>
      <c r="F22" t="s">
        <v>319</v>
      </c>
      <c r="H22">
        <v>1</v>
      </c>
      <c r="I22">
        <v>4</v>
      </c>
      <c r="J22">
        <v>8</v>
      </c>
      <c r="K22">
        <v>50</v>
      </c>
      <c r="L22">
        <v>12</v>
      </c>
      <c r="M22" s="3">
        <v>74.125</v>
      </c>
      <c r="N22" s="8">
        <f t="shared" si="1"/>
        <v>0.17333333333333334</v>
      </c>
      <c r="O22" s="8">
        <f t="shared" si="2"/>
        <v>0.66666666666666663</v>
      </c>
      <c r="P22" s="8">
        <f t="shared" si="3"/>
        <v>0.16</v>
      </c>
      <c r="Q22" s="1">
        <v>-20981827</v>
      </c>
      <c r="R22" s="1">
        <v>243018124</v>
      </c>
      <c r="S22" s="1">
        <v>55718623</v>
      </c>
      <c r="T22" s="1">
        <f t="shared" si="0"/>
        <v>35523544</v>
      </c>
      <c r="U22" s="1">
        <v>20195079</v>
      </c>
      <c r="V22" s="1">
        <f t="shared" si="4"/>
        <v>298736747</v>
      </c>
      <c r="W22" s="1">
        <f t="shared" si="12"/>
        <v>277754920</v>
      </c>
      <c r="X22" s="9">
        <f t="shared" si="5"/>
        <v>4030175.3389544687</v>
      </c>
      <c r="Y22" s="9">
        <f t="shared" si="6"/>
        <v>3757729.0792580103</v>
      </c>
      <c r="Z22" s="3">
        <v>24.45</v>
      </c>
      <c r="AA22" s="12">
        <f t="shared" si="7"/>
        <v>3.0316973415132926</v>
      </c>
      <c r="AB22" s="3">
        <v>5.43</v>
      </c>
      <c r="AC22" s="3">
        <v>6.49</v>
      </c>
      <c r="AD22" s="3">
        <v>12.53</v>
      </c>
      <c r="AE22" s="3">
        <v>0</v>
      </c>
      <c r="AF22" s="16">
        <f t="shared" si="8"/>
        <v>12.53</v>
      </c>
      <c r="AG22" s="8">
        <f t="shared" si="9"/>
        <v>0.22208588957055214</v>
      </c>
      <c r="AH22" s="8">
        <f t="shared" si="10"/>
        <v>0.265439672801636</v>
      </c>
      <c r="AI22" s="8">
        <f t="shared" si="11"/>
        <v>0.51247443762781186</v>
      </c>
    </row>
    <row r="23" spans="1:35" x14ac:dyDescent="0.35">
      <c r="A23" s="6">
        <v>2023</v>
      </c>
      <c r="B23" t="s">
        <v>5</v>
      </c>
      <c r="C23" t="s">
        <v>6</v>
      </c>
      <c r="D23" t="s">
        <v>19</v>
      </c>
      <c r="E23">
        <v>96</v>
      </c>
      <c r="F23" t="s">
        <v>320</v>
      </c>
      <c r="I23">
        <v>2</v>
      </c>
      <c r="J23">
        <v>13</v>
      </c>
      <c r="K23">
        <v>59</v>
      </c>
      <c r="L23">
        <v>22</v>
      </c>
      <c r="M23" s="3">
        <v>96.625</v>
      </c>
      <c r="N23" s="8">
        <f t="shared" si="1"/>
        <v>0.15625</v>
      </c>
      <c r="O23" s="8">
        <f t="shared" si="2"/>
        <v>0.61458333333333337</v>
      </c>
      <c r="P23" s="8">
        <f t="shared" si="3"/>
        <v>0.22916666666666666</v>
      </c>
      <c r="Q23" s="1">
        <v>-28149259</v>
      </c>
      <c r="R23" s="1">
        <v>270302475</v>
      </c>
      <c r="S23" s="1">
        <v>51515241</v>
      </c>
      <c r="T23" s="1">
        <f t="shared" si="0"/>
        <v>30481820</v>
      </c>
      <c r="U23" s="1">
        <v>21033421</v>
      </c>
      <c r="V23" s="1">
        <f t="shared" si="4"/>
        <v>321817716</v>
      </c>
      <c r="W23" s="1">
        <f t="shared" si="12"/>
        <v>293668457</v>
      </c>
      <c r="X23" s="9">
        <f t="shared" si="5"/>
        <v>3330584.3829236738</v>
      </c>
      <c r="Y23" s="9">
        <f t="shared" si="6"/>
        <v>3112903.4411384217</v>
      </c>
      <c r="Z23" s="3">
        <v>26.64</v>
      </c>
      <c r="AA23" s="12">
        <f t="shared" si="7"/>
        <v>3.6270645645645643</v>
      </c>
      <c r="AB23" s="3">
        <v>1.87</v>
      </c>
      <c r="AC23" s="3">
        <v>6</v>
      </c>
      <c r="AD23" s="3">
        <v>16.899999999999999</v>
      </c>
      <c r="AE23" s="3">
        <v>1.87</v>
      </c>
      <c r="AF23" s="16">
        <f t="shared" si="8"/>
        <v>18.77</v>
      </c>
      <c r="AG23" s="8">
        <f t="shared" si="9"/>
        <v>7.0195195195195195E-2</v>
      </c>
      <c r="AH23" s="8">
        <f t="shared" si="10"/>
        <v>0.22522522522522523</v>
      </c>
      <c r="AI23" s="8">
        <f t="shared" si="11"/>
        <v>0.70457957957957951</v>
      </c>
    </row>
    <row r="24" spans="1:35" x14ac:dyDescent="0.35">
      <c r="A24" s="6">
        <v>2023</v>
      </c>
      <c r="B24" t="s">
        <v>5</v>
      </c>
      <c r="C24" t="s">
        <v>6</v>
      </c>
      <c r="D24" t="s">
        <v>20</v>
      </c>
      <c r="E24">
        <v>103</v>
      </c>
      <c r="F24" t="s">
        <v>322</v>
      </c>
      <c r="I24">
        <v>3</v>
      </c>
      <c r="J24">
        <v>2</v>
      </c>
      <c r="K24">
        <v>73</v>
      </c>
      <c r="L24">
        <v>25</v>
      </c>
      <c r="M24" s="3">
        <v>105.125</v>
      </c>
      <c r="N24" s="8">
        <f t="shared" si="1"/>
        <v>4.8543689320388349E-2</v>
      </c>
      <c r="O24" s="8">
        <f t="shared" si="2"/>
        <v>0.70873786407766992</v>
      </c>
      <c r="P24" s="8">
        <f t="shared" si="3"/>
        <v>0.24271844660194175</v>
      </c>
      <c r="Q24" s="1">
        <v>-28530911</v>
      </c>
      <c r="R24" s="1">
        <v>298528565</v>
      </c>
      <c r="S24" s="1">
        <v>72600920</v>
      </c>
      <c r="T24" s="1">
        <f t="shared" si="0"/>
        <v>41706215</v>
      </c>
      <c r="U24" s="1">
        <v>30894705</v>
      </c>
      <c r="V24" s="1">
        <f t="shared" si="4"/>
        <v>371129485</v>
      </c>
      <c r="W24" s="1">
        <f t="shared" si="12"/>
        <v>342598574</v>
      </c>
      <c r="X24" s="9">
        <f t="shared" si="5"/>
        <v>3530363.7098692032</v>
      </c>
      <c r="Y24" s="9">
        <f t="shared" si="6"/>
        <v>3236478.2877526754</v>
      </c>
      <c r="Z24" s="3">
        <v>27.57</v>
      </c>
      <c r="AA24" s="12">
        <f t="shared" si="7"/>
        <v>3.8130214000725426</v>
      </c>
      <c r="AB24" s="3">
        <v>6.37</v>
      </c>
      <c r="AC24" s="3">
        <v>1.8</v>
      </c>
      <c r="AD24" s="3">
        <v>18.399999999999999</v>
      </c>
      <c r="AE24" s="3">
        <v>1</v>
      </c>
      <c r="AF24" s="16">
        <f t="shared" si="8"/>
        <v>19.399999999999999</v>
      </c>
      <c r="AG24" s="8">
        <f t="shared" si="9"/>
        <v>0.23104824084149439</v>
      </c>
      <c r="AH24" s="8">
        <f t="shared" si="10"/>
        <v>6.5288356909684445E-2</v>
      </c>
      <c r="AI24" s="8">
        <f t="shared" si="11"/>
        <v>0.70366340224882107</v>
      </c>
    </row>
    <row r="25" spans="1:35" x14ac:dyDescent="0.35">
      <c r="A25" s="6">
        <v>2023</v>
      </c>
      <c r="B25" t="s">
        <v>5</v>
      </c>
      <c r="C25" t="s">
        <v>6</v>
      </c>
      <c r="D25" t="s">
        <v>48</v>
      </c>
      <c r="E25">
        <v>82</v>
      </c>
      <c r="F25" t="s">
        <v>320</v>
      </c>
      <c r="I25">
        <v>1</v>
      </c>
      <c r="K25">
        <v>39</v>
      </c>
      <c r="L25">
        <v>42</v>
      </c>
      <c r="M25" s="3">
        <v>87</v>
      </c>
      <c r="N25" s="8">
        <f t="shared" si="1"/>
        <v>1.2195121951219513E-2</v>
      </c>
      <c r="O25" s="8">
        <f t="shared" si="2"/>
        <v>0.47560975609756095</v>
      </c>
      <c r="P25" s="8">
        <f t="shared" si="3"/>
        <v>0.51219512195121952</v>
      </c>
      <c r="Q25" s="1">
        <v>-25183679</v>
      </c>
      <c r="R25" s="1">
        <v>223500359</v>
      </c>
      <c r="S25" s="1">
        <v>59197903</v>
      </c>
      <c r="T25" s="1">
        <f t="shared" si="0"/>
        <v>37235555</v>
      </c>
      <c r="U25" s="1">
        <v>21962348</v>
      </c>
      <c r="V25" s="1">
        <f t="shared" si="4"/>
        <v>282698262</v>
      </c>
      <c r="W25" s="1">
        <f t="shared" si="12"/>
        <v>257514583</v>
      </c>
      <c r="X25" s="9">
        <f t="shared" si="5"/>
        <v>3249405.3103448274</v>
      </c>
      <c r="Y25" s="9">
        <f t="shared" si="6"/>
        <v>2996964.5287356321</v>
      </c>
      <c r="Z25" s="3">
        <v>20.9</v>
      </c>
      <c r="AA25" s="12">
        <f t="shared" si="7"/>
        <v>4.1626794258373208</v>
      </c>
      <c r="AB25" s="3">
        <v>6</v>
      </c>
      <c r="AC25" s="3">
        <v>5.55</v>
      </c>
      <c r="AD25" s="3">
        <v>9.35</v>
      </c>
      <c r="AE25" s="3">
        <v>0</v>
      </c>
      <c r="AF25" s="16">
        <f t="shared" si="8"/>
        <v>9.35</v>
      </c>
      <c r="AG25" s="8">
        <f t="shared" si="9"/>
        <v>0.28708133971291866</v>
      </c>
      <c r="AH25" s="8">
        <f t="shared" si="10"/>
        <v>0.26555023923444976</v>
      </c>
      <c r="AI25" s="8">
        <f t="shared" si="11"/>
        <v>0.44736842105263158</v>
      </c>
    </row>
    <row r="26" spans="1:35" x14ac:dyDescent="0.35">
      <c r="A26" s="6">
        <v>2023</v>
      </c>
      <c r="B26" t="s">
        <v>5</v>
      </c>
      <c r="C26" t="s">
        <v>6</v>
      </c>
      <c r="D26" t="s">
        <v>65</v>
      </c>
      <c r="E26">
        <v>109</v>
      </c>
      <c r="F26" t="s">
        <v>322</v>
      </c>
      <c r="G26">
        <v>1</v>
      </c>
      <c r="I26">
        <v>1</v>
      </c>
      <c r="J26">
        <v>3</v>
      </c>
      <c r="K26">
        <v>51</v>
      </c>
      <c r="L26">
        <v>53</v>
      </c>
      <c r="M26" s="3">
        <v>114.5</v>
      </c>
      <c r="N26" s="8">
        <f t="shared" si="1"/>
        <v>4.5871559633027525E-2</v>
      </c>
      <c r="O26" s="8">
        <f t="shared" si="2"/>
        <v>0.46788990825688076</v>
      </c>
      <c r="P26" s="8">
        <f t="shared" si="3"/>
        <v>0.48623853211009177</v>
      </c>
      <c r="Q26" s="1">
        <v>-34468500</v>
      </c>
      <c r="R26" s="1">
        <v>394585586</v>
      </c>
      <c r="S26" s="1">
        <v>60378027</v>
      </c>
      <c r="T26" s="1">
        <f t="shared" si="0"/>
        <v>23039939</v>
      </c>
      <c r="U26" s="1">
        <v>37338088</v>
      </c>
      <c r="V26" s="1">
        <f t="shared" si="4"/>
        <v>454963613</v>
      </c>
      <c r="W26" s="1">
        <f t="shared" si="12"/>
        <v>420495113</v>
      </c>
      <c r="X26" s="9">
        <f t="shared" si="5"/>
        <v>3973481.3362445417</v>
      </c>
      <c r="Y26" s="9">
        <f t="shared" si="6"/>
        <v>3647384.4978165939</v>
      </c>
      <c r="Z26" s="3">
        <v>36.1</v>
      </c>
      <c r="AA26" s="12">
        <f t="shared" si="7"/>
        <v>3.1717451523545703</v>
      </c>
      <c r="AB26" s="3">
        <v>8.9</v>
      </c>
      <c r="AC26" s="3">
        <v>8.3000000000000007</v>
      </c>
      <c r="AD26" s="3">
        <v>16.399999999999999</v>
      </c>
      <c r="AE26" s="3">
        <v>2.5</v>
      </c>
      <c r="AF26" s="16">
        <f t="shared" si="8"/>
        <v>18.899999999999999</v>
      </c>
      <c r="AG26" s="8">
        <f t="shared" si="9"/>
        <v>0.24653739612188366</v>
      </c>
      <c r="AH26" s="8">
        <f t="shared" si="10"/>
        <v>0.22991689750692521</v>
      </c>
      <c r="AI26" s="8">
        <f t="shared" si="11"/>
        <v>0.52354570637119102</v>
      </c>
    </row>
    <row r="27" spans="1:35" x14ac:dyDescent="0.35">
      <c r="A27" s="6">
        <v>2023</v>
      </c>
      <c r="B27" t="s">
        <v>5</v>
      </c>
      <c r="C27" t="s">
        <v>6</v>
      </c>
      <c r="D27" t="s">
        <v>21</v>
      </c>
      <c r="E27">
        <v>70</v>
      </c>
      <c r="F27" t="s">
        <v>319</v>
      </c>
      <c r="J27">
        <v>2</v>
      </c>
      <c r="K27">
        <v>30</v>
      </c>
      <c r="L27">
        <v>38</v>
      </c>
      <c r="M27" s="3">
        <v>74.5</v>
      </c>
      <c r="N27" s="8">
        <f t="shared" si="1"/>
        <v>2.8571428571428571E-2</v>
      </c>
      <c r="O27" s="8">
        <f t="shared" si="2"/>
        <v>0.42857142857142855</v>
      </c>
      <c r="P27" s="8">
        <f t="shared" si="3"/>
        <v>0.54285714285714282</v>
      </c>
      <c r="Q27" s="1">
        <v>-26209528</v>
      </c>
      <c r="R27" s="1">
        <v>214050880</v>
      </c>
      <c r="S27" s="1">
        <v>53109113</v>
      </c>
      <c r="T27" s="1">
        <f t="shared" si="0"/>
        <v>28488626</v>
      </c>
      <c r="U27" s="1">
        <v>24620487</v>
      </c>
      <c r="V27" s="1">
        <f t="shared" si="4"/>
        <v>267159993</v>
      </c>
      <c r="W27" s="1">
        <f t="shared" si="12"/>
        <v>240950465</v>
      </c>
      <c r="X27" s="9">
        <f t="shared" si="5"/>
        <v>3586040.1744966442</v>
      </c>
      <c r="Y27" s="9">
        <f t="shared" si="6"/>
        <v>3255563.8389261747</v>
      </c>
      <c r="Z27" s="3">
        <v>21.95</v>
      </c>
      <c r="AA27" s="12">
        <f t="shared" si="7"/>
        <v>3.3940774487471526</v>
      </c>
      <c r="AB27" s="3">
        <v>4.5</v>
      </c>
      <c r="AC27" s="3">
        <v>6</v>
      </c>
      <c r="AD27" s="3">
        <v>11.45</v>
      </c>
      <c r="AE27" s="3">
        <v>0</v>
      </c>
      <c r="AF27" s="16">
        <f t="shared" si="8"/>
        <v>11.45</v>
      </c>
      <c r="AG27" s="8">
        <f t="shared" si="9"/>
        <v>0.20501138952164011</v>
      </c>
      <c r="AH27" s="8">
        <f t="shared" si="10"/>
        <v>0.27334851936218679</v>
      </c>
      <c r="AI27" s="8">
        <f t="shared" si="11"/>
        <v>0.52164009111617315</v>
      </c>
    </row>
    <row r="28" spans="1:35" x14ac:dyDescent="0.35">
      <c r="A28" s="6">
        <v>2023</v>
      </c>
      <c r="B28" t="s">
        <v>5</v>
      </c>
      <c r="C28" t="s">
        <v>6</v>
      </c>
      <c r="D28" t="s">
        <v>336</v>
      </c>
      <c r="E28">
        <v>25</v>
      </c>
      <c r="F28" t="s">
        <v>317</v>
      </c>
      <c r="J28">
        <v>2</v>
      </c>
      <c r="K28">
        <v>16</v>
      </c>
      <c r="L28">
        <v>7</v>
      </c>
      <c r="M28" s="3">
        <v>25.625</v>
      </c>
      <c r="N28" s="8">
        <f t="shared" si="1"/>
        <v>0.08</v>
      </c>
      <c r="O28" s="8">
        <f t="shared" si="2"/>
        <v>0.64</v>
      </c>
      <c r="P28" s="8">
        <f t="shared" si="3"/>
        <v>0.28000000000000003</v>
      </c>
      <c r="Q28" s="1">
        <v>-17283777</v>
      </c>
      <c r="R28" s="1">
        <v>251394479</v>
      </c>
      <c r="S28" s="1">
        <v>76248153</v>
      </c>
      <c r="T28" s="1">
        <f t="shared" si="0"/>
        <v>28205938</v>
      </c>
      <c r="U28" s="1">
        <v>48042215</v>
      </c>
      <c r="V28" s="1">
        <f t="shared" si="4"/>
        <v>327642632</v>
      </c>
      <c r="W28" s="1">
        <f t="shared" si="12"/>
        <v>310358855</v>
      </c>
      <c r="X28" s="9">
        <f t="shared" si="5"/>
        <v>12786053.931707317</v>
      </c>
      <c r="Y28" s="9">
        <f t="shared" si="6"/>
        <v>10911235.785365853</v>
      </c>
      <c r="Z28" s="3">
        <v>11.15</v>
      </c>
      <c r="AA28" s="12">
        <f t="shared" si="7"/>
        <v>2.2982062780269059</v>
      </c>
      <c r="AB28" s="3">
        <v>2</v>
      </c>
      <c r="AC28" s="3">
        <v>1.75</v>
      </c>
      <c r="AD28" s="3">
        <v>7.4</v>
      </c>
      <c r="AE28" s="3">
        <v>0</v>
      </c>
      <c r="AF28" s="16">
        <f t="shared" si="8"/>
        <v>7.4</v>
      </c>
      <c r="AG28" s="8">
        <f t="shared" si="9"/>
        <v>0.17937219730941703</v>
      </c>
      <c r="AH28" s="8">
        <f t="shared" si="10"/>
        <v>0.15695067264573989</v>
      </c>
      <c r="AI28" s="8">
        <f t="shared" si="11"/>
        <v>0.66367713004484308</v>
      </c>
    </row>
    <row r="29" spans="1:35" x14ac:dyDescent="0.35">
      <c r="A29" s="6">
        <v>2023</v>
      </c>
      <c r="B29" t="s">
        <v>5</v>
      </c>
      <c r="C29" t="s">
        <v>6</v>
      </c>
      <c r="D29" t="s">
        <v>22</v>
      </c>
      <c r="E29">
        <v>115</v>
      </c>
      <c r="F29" t="s">
        <v>322</v>
      </c>
      <c r="K29">
        <v>115</v>
      </c>
      <c r="M29" s="3">
        <v>115</v>
      </c>
      <c r="N29" s="8">
        <f t="shared" si="1"/>
        <v>0</v>
      </c>
      <c r="O29" s="8">
        <f t="shared" si="2"/>
        <v>1</v>
      </c>
      <c r="P29" s="8">
        <f t="shared" si="3"/>
        <v>0</v>
      </c>
      <c r="Q29" s="1">
        <v>-33532393</v>
      </c>
      <c r="R29" s="1">
        <v>343232188</v>
      </c>
      <c r="S29" s="1">
        <v>65295140</v>
      </c>
      <c r="T29" s="1">
        <f t="shared" si="0"/>
        <v>37161156</v>
      </c>
      <c r="U29" s="1">
        <v>28133984</v>
      </c>
      <c r="V29" s="1">
        <f t="shared" si="4"/>
        <v>408527328</v>
      </c>
      <c r="W29" s="1">
        <f t="shared" si="12"/>
        <v>374994935</v>
      </c>
      <c r="X29" s="9">
        <f t="shared" si="5"/>
        <v>3552411.5478260871</v>
      </c>
      <c r="Y29" s="9">
        <f t="shared" si="6"/>
        <v>3307768.208695652</v>
      </c>
      <c r="Z29" s="3">
        <v>36.6</v>
      </c>
      <c r="AA29" s="12">
        <f t="shared" si="7"/>
        <v>3.1420765027322402</v>
      </c>
      <c r="AB29" s="3">
        <v>14.15</v>
      </c>
      <c r="AC29" s="3">
        <v>7.3</v>
      </c>
      <c r="AD29" s="3">
        <v>13.05</v>
      </c>
      <c r="AE29" s="3">
        <v>2.1</v>
      </c>
      <c r="AF29" s="16">
        <f t="shared" si="8"/>
        <v>15.15</v>
      </c>
      <c r="AG29" s="8">
        <f t="shared" si="9"/>
        <v>0.38661202185792348</v>
      </c>
      <c r="AH29" s="8">
        <f t="shared" si="10"/>
        <v>0.19945355191256831</v>
      </c>
      <c r="AI29" s="8">
        <f t="shared" si="11"/>
        <v>0.41393442622950821</v>
      </c>
    </row>
    <row r="30" spans="1:35" x14ac:dyDescent="0.35">
      <c r="A30" s="6">
        <v>2023</v>
      </c>
      <c r="B30" t="s">
        <v>5</v>
      </c>
      <c r="C30" t="s">
        <v>6</v>
      </c>
      <c r="D30" t="s">
        <v>337</v>
      </c>
      <c r="E30">
        <v>90</v>
      </c>
      <c r="F30" t="s">
        <v>320</v>
      </c>
      <c r="G30">
        <v>2</v>
      </c>
      <c r="I30">
        <v>2</v>
      </c>
      <c r="J30">
        <v>5</v>
      </c>
      <c r="K30">
        <v>41</v>
      </c>
      <c r="L30">
        <v>40</v>
      </c>
      <c r="M30" s="3">
        <v>92.875</v>
      </c>
      <c r="N30" s="8">
        <f t="shared" si="1"/>
        <v>0.1</v>
      </c>
      <c r="O30" s="8">
        <f t="shared" si="2"/>
        <v>0.45555555555555555</v>
      </c>
      <c r="P30" s="8">
        <f t="shared" si="3"/>
        <v>0.44444444444444442</v>
      </c>
      <c r="Q30" s="1">
        <v>-39466964</v>
      </c>
      <c r="R30" s="1">
        <v>274906815</v>
      </c>
      <c r="S30" s="1">
        <v>68494252</v>
      </c>
      <c r="T30" s="1">
        <f t="shared" si="0"/>
        <v>43452388</v>
      </c>
      <c r="U30" s="1">
        <v>25041864</v>
      </c>
      <c r="V30" s="1">
        <f t="shared" si="4"/>
        <v>343401067</v>
      </c>
      <c r="W30" s="1">
        <f t="shared" si="12"/>
        <v>303934103</v>
      </c>
      <c r="X30" s="9">
        <f t="shared" si="5"/>
        <v>3697454.2880215342</v>
      </c>
      <c r="Y30" s="9">
        <f t="shared" si="6"/>
        <v>3427824.527590848</v>
      </c>
      <c r="Z30" s="3">
        <v>26.15</v>
      </c>
      <c r="AA30" s="12">
        <f t="shared" si="7"/>
        <v>3.5516252390057361</v>
      </c>
      <c r="AB30" s="3">
        <v>4</v>
      </c>
      <c r="AC30" s="3">
        <v>7.36</v>
      </c>
      <c r="AD30" s="3">
        <v>14.16</v>
      </c>
      <c r="AE30" s="3">
        <v>0.63</v>
      </c>
      <c r="AF30" s="16">
        <f t="shared" si="8"/>
        <v>14.790000000000001</v>
      </c>
      <c r="AG30" s="8">
        <f t="shared" si="9"/>
        <v>0.15296367112810708</v>
      </c>
      <c r="AH30" s="8">
        <f t="shared" si="10"/>
        <v>0.28145315487571704</v>
      </c>
      <c r="AI30" s="8">
        <f t="shared" si="11"/>
        <v>0.56558317399617597</v>
      </c>
    </row>
    <row r="31" spans="1:35" x14ac:dyDescent="0.35">
      <c r="A31" s="6">
        <v>2023</v>
      </c>
      <c r="B31" t="s">
        <v>5</v>
      </c>
      <c r="C31" t="s">
        <v>6</v>
      </c>
      <c r="D31" t="s">
        <v>23</v>
      </c>
      <c r="E31">
        <v>48</v>
      </c>
      <c r="F31" t="s">
        <v>318</v>
      </c>
      <c r="I31">
        <v>1</v>
      </c>
      <c r="J31">
        <v>8</v>
      </c>
      <c r="K31">
        <v>19</v>
      </c>
      <c r="L31">
        <v>20</v>
      </c>
      <c r="M31" s="3">
        <v>49.25</v>
      </c>
      <c r="N31" s="8">
        <f t="shared" si="1"/>
        <v>0.1875</v>
      </c>
      <c r="O31" s="8">
        <f t="shared" si="2"/>
        <v>0.39583333333333331</v>
      </c>
      <c r="P31" s="8">
        <f t="shared" si="3"/>
        <v>0.41666666666666669</v>
      </c>
      <c r="Q31" s="1">
        <v>-14163037</v>
      </c>
      <c r="R31" s="1">
        <v>172178210</v>
      </c>
      <c r="S31" s="1">
        <v>37909485</v>
      </c>
      <c r="T31" s="1">
        <f t="shared" si="0"/>
        <v>18874216</v>
      </c>
      <c r="U31" s="1">
        <v>19035269</v>
      </c>
      <c r="V31" s="1">
        <f t="shared" si="4"/>
        <v>210087695</v>
      </c>
      <c r="W31" s="1">
        <f t="shared" si="12"/>
        <v>195924658</v>
      </c>
      <c r="X31" s="9">
        <f t="shared" si="5"/>
        <v>4265740</v>
      </c>
      <c r="Y31" s="9">
        <f t="shared" si="6"/>
        <v>3879237.0761421318</v>
      </c>
      <c r="Z31" s="3">
        <v>16.7</v>
      </c>
      <c r="AA31" s="12">
        <f t="shared" si="7"/>
        <v>2.9491017964071857</v>
      </c>
      <c r="AB31" s="3">
        <v>2</v>
      </c>
      <c r="AC31" s="3">
        <v>0.9</v>
      </c>
      <c r="AD31" s="3">
        <v>12.8</v>
      </c>
      <c r="AE31" s="3">
        <v>1</v>
      </c>
      <c r="AF31" s="16">
        <f t="shared" si="8"/>
        <v>13.8</v>
      </c>
      <c r="AG31" s="8">
        <f t="shared" si="9"/>
        <v>0.11976047904191617</v>
      </c>
      <c r="AH31" s="8">
        <f t="shared" si="10"/>
        <v>5.3892215568862277E-2</v>
      </c>
      <c r="AI31" s="8">
        <f t="shared" si="11"/>
        <v>0.82634730538922163</v>
      </c>
    </row>
    <row r="32" spans="1:35" x14ac:dyDescent="0.35">
      <c r="A32" s="6">
        <v>2023</v>
      </c>
      <c r="B32" t="s">
        <v>5</v>
      </c>
      <c r="C32" t="s">
        <v>6</v>
      </c>
      <c r="D32" t="s">
        <v>24</v>
      </c>
      <c r="E32">
        <v>62</v>
      </c>
      <c r="F32" t="s">
        <v>319</v>
      </c>
      <c r="J32">
        <v>1</v>
      </c>
      <c r="K32">
        <v>33</v>
      </c>
      <c r="L32">
        <v>28</v>
      </c>
      <c r="M32" s="3">
        <v>65.375</v>
      </c>
      <c r="N32" s="8">
        <f t="shared" si="1"/>
        <v>1.6129032258064516E-2</v>
      </c>
      <c r="O32" s="8">
        <f t="shared" si="2"/>
        <v>0.532258064516129</v>
      </c>
      <c r="P32" s="8">
        <f t="shared" si="3"/>
        <v>0.45161290322580644</v>
      </c>
      <c r="Q32" s="1">
        <v>-18921006</v>
      </c>
      <c r="R32" s="1">
        <v>193934641</v>
      </c>
      <c r="S32" s="1">
        <v>45018045</v>
      </c>
      <c r="T32" s="1">
        <f t="shared" si="0"/>
        <v>19959889</v>
      </c>
      <c r="U32" s="1">
        <v>25058156</v>
      </c>
      <c r="V32" s="1">
        <f t="shared" si="4"/>
        <v>238952686</v>
      </c>
      <c r="W32" s="1">
        <f t="shared" si="12"/>
        <v>220031680</v>
      </c>
      <c r="X32" s="9">
        <f t="shared" si="5"/>
        <v>3655108.0076481835</v>
      </c>
      <c r="Y32" s="9">
        <f t="shared" si="6"/>
        <v>3271809.2543021031</v>
      </c>
      <c r="Z32" s="3">
        <v>18.850000000000001</v>
      </c>
      <c r="AA32" s="12">
        <f t="shared" si="7"/>
        <v>3.4681697612732094</v>
      </c>
      <c r="AB32" s="3">
        <v>8.3000000000000007</v>
      </c>
      <c r="AC32" s="3">
        <v>0</v>
      </c>
      <c r="AD32" s="3">
        <v>9.0500000000000007</v>
      </c>
      <c r="AE32" s="3">
        <v>1.5</v>
      </c>
      <c r="AF32" s="16">
        <f t="shared" si="8"/>
        <v>10.55</v>
      </c>
      <c r="AG32" s="8">
        <f t="shared" si="9"/>
        <v>0.44031830238726793</v>
      </c>
      <c r="AH32" s="8">
        <f t="shared" si="10"/>
        <v>0</v>
      </c>
      <c r="AI32" s="8">
        <f t="shared" si="11"/>
        <v>0.55968169761273212</v>
      </c>
    </row>
    <row r="33" spans="1:35" x14ac:dyDescent="0.35">
      <c r="A33" s="6">
        <v>2023</v>
      </c>
      <c r="B33" t="s">
        <v>5</v>
      </c>
      <c r="C33" t="s">
        <v>6</v>
      </c>
      <c r="D33" t="s">
        <v>45</v>
      </c>
      <c r="E33">
        <v>76</v>
      </c>
      <c r="F33" t="s">
        <v>319</v>
      </c>
      <c r="J33">
        <v>5</v>
      </c>
      <c r="K33">
        <v>52</v>
      </c>
      <c r="L33">
        <v>19</v>
      </c>
      <c r="M33" s="3">
        <v>77.75</v>
      </c>
      <c r="N33" s="8">
        <f t="shared" si="1"/>
        <v>6.5789473684210523E-2</v>
      </c>
      <c r="O33" s="8">
        <f t="shared" si="2"/>
        <v>0.68421052631578949</v>
      </c>
      <c r="P33" s="8">
        <f t="shared" si="3"/>
        <v>0.25</v>
      </c>
      <c r="Q33" s="1">
        <v>-21048034</v>
      </c>
      <c r="R33" s="1">
        <v>226545196</v>
      </c>
      <c r="S33" s="1">
        <v>57517374</v>
      </c>
      <c r="T33" s="1">
        <f t="shared" si="0"/>
        <v>35568455</v>
      </c>
      <c r="U33" s="1">
        <v>21948919</v>
      </c>
      <c r="V33" s="1">
        <f t="shared" si="4"/>
        <v>284062570</v>
      </c>
      <c r="W33" s="1">
        <f t="shared" si="12"/>
        <v>263014536</v>
      </c>
      <c r="X33" s="9">
        <f t="shared" si="5"/>
        <v>3653537.877813505</v>
      </c>
      <c r="Y33" s="9">
        <f t="shared" si="6"/>
        <v>3371236.6688102894</v>
      </c>
      <c r="Z33" s="3">
        <v>23.41</v>
      </c>
      <c r="AA33" s="12">
        <f t="shared" si="7"/>
        <v>3.3212302434856897</v>
      </c>
      <c r="AB33" s="3">
        <v>6.55</v>
      </c>
      <c r="AC33" s="3">
        <v>3</v>
      </c>
      <c r="AD33" s="3">
        <v>13.86</v>
      </c>
      <c r="AE33" s="3">
        <v>0</v>
      </c>
      <c r="AF33" s="16">
        <f t="shared" si="8"/>
        <v>13.86</v>
      </c>
      <c r="AG33" s="8">
        <f t="shared" si="9"/>
        <v>0.27979495941905169</v>
      </c>
      <c r="AH33" s="8">
        <f t="shared" si="10"/>
        <v>0.12815036309269542</v>
      </c>
      <c r="AI33" s="8">
        <f t="shared" si="11"/>
        <v>0.5920546774882528</v>
      </c>
    </row>
    <row r="34" spans="1:35" x14ac:dyDescent="0.35">
      <c r="A34" s="6">
        <v>2023</v>
      </c>
      <c r="B34" t="s">
        <v>5</v>
      </c>
      <c r="C34" t="s">
        <v>6</v>
      </c>
      <c r="D34" t="s">
        <v>25</v>
      </c>
      <c r="E34">
        <v>112</v>
      </c>
      <c r="F34" t="s">
        <v>322</v>
      </c>
      <c r="H34">
        <v>2</v>
      </c>
      <c r="I34">
        <v>2</v>
      </c>
      <c r="J34">
        <v>1</v>
      </c>
      <c r="K34">
        <v>59</v>
      </c>
      <c r="L34">
        <v>48</v>
      </c>
      <c r="M34" s="3">
        <v>116.625</v>
      </c>
      <c r="N34" s="8">
        <f t="shared" si="1"/>
        <v>4.4642857142857144E-2</v>
      </c>
      <c r="O34" s="8">
        <f t="shared" si="2"/>
        <v>0.5267857142857143</v>
      </c>
      <c r="P34" s="8">
        <f t="shared" si="3"/>
        <v>0.42857142857142855</v>
      </c>
      <c r="Q34" s="1">
        <v>-34646706</v>
      </c>
      <c r="R34" s="1">
        <v>339011683</v>
      </c>
      <c r="S34" s="1">
        <v>67619113</v>
      </c>
      <c r="T34" s="1">
        <f t="shared" si="0"/>
        <v>36661732</v>
      </c>
      <c r="U34" s="1">
        <v>30957381</v>
      </c>
      <c r="V34" s="1">
        <f t="shared" si="4"/>
        <v>406630796</v>
      </c>
      <c r="W34" s="1">
        <f t="shared" si="12"/>
        <v>371984090</v>
      </c>
      <c r="X34" s="9">
        <f t="shared" si="5"/>
        <v>3486652.0557341906</v>
      </c>
      <c r="Y34" s="9">
        <f t="shared" si="6"/>
        <v>3221208.2743837084</v>
      </c>
      <c r="Z34" s="3">
        <v>35</v>
      </c>
      <c r="AA34" s="12">
        <f t="shared" si="7"/>
        <v>3.3321428571428573</v>
      </c>
      <c r="AB34" s="3">
        <v>6</v>
      </c>
      <c r="AC34" s="3">
        <v>1</v>
      </c>
      <c r="AD34" s="3">
        <v>26</v>
      </c>
      <c r="AE34" s="3">
        <v>2</v>
      </c>
      <c r="AF34" s="16">
        <f t="shared" si="8"/>
        <v>28</v>
      </c>
      <c r="AG34" s="8">
        <f t="shared" si="9"/>
        <v>0.17142857142857143</v>
      </c>
      <c r="AH34" s="8">
        <f t="shared" si="10"/>
        <v>2.8571428571428571E-2</v>
      </c>
      <c r="AI34" s="8">
        <f t="shared" si="11"/>
        <v>0.8</v>
      </c>
    </row>
    <row r="35" spans="1:35" x14ac:dyDescent="0.35">
      <c r="A35" s="6">
        <v>2023</v>
      </c>
      <c r="B35" t="s">
        <v>5</v>
      </c>
      <c r="C35" t="s">
        <v>6</v>
      </c>
      <c r="D35" t="s">
        <v>44</v>
      </c>
      <c r="E35">
        <v>93</v>
      </c>
      <c r="F35" t="s">
        <v>320</v>
      </c>
      <c r="K35">
        <v>93</v>
      </c>
      <c r="M35" s="3">
        <v>93</v>
      </c>
      <c r="N35" s="8">
        <f t="shared" si="1"/>
        <v>0</v>
      </c>
      <c r="O35" s="8">
        <f t="shared" si="2"/>
        <v>1</v>
      </c>
      <c r="P35" s="8">
        <f t="shared" si="3"/>
        <v>0</v>
      </c>
      <c r="Q35" s="1">
        <v>-30187440</v>
      </c>
      <c r="R35" s="1">
        <v>262213877</v>
      </c>
      <c r="S35" s="1">
        <v>65987694</v>
      </c>
      <c r="T35" s="1">
        <f t="shared" si="0"/>
        <v>40458719</v>
      </c>
      <c r="U35" s="1">
        <v>25528975</v>
      </c>
      <c r="V35" s="1">
        <f t="shared" si="4"/>
        <v>328201571</v>
      </c>
      <c r="W35" s="1">
        <f t="shared" si="12"/>
        <v>298014131</v>
      </c>
      <c r="X35" s="9">
        <f t="shared" si="5"/>
        <v>3529049.1505376343</v>
      </c>
      <c r="Y35" s="9">
        <f t="shared" si="6"/>
        <v>3254544.0430107526</v>
      </c>
      <c r="Z35" s="3">
        <v>25.1</v>
      </c>
      <c r="AA35" s="12">
        <f t="shared" si="7"/>
        <v>3.7051792828685257</v>
      </c>
      <c r="AB35" s="3">
        <v>1</v>
      </c>
      <c r="AC35" s="3">
        <v>9.9499999999999993</v>
      </c>
      <c r="AD35" s="3">
        <v>14.15</v>
      </c>
      <c r="AE35" s="3">
        <v>0</v>
      </c>
      <c r="AF35" s="16">
        <f t="shared" si="8"/>
        <v>14.15</v>
      </c>
      <c r="AG35" s="8">
        <f t="shared" si="9"/>
        <v>3.9840637450199202E-2</v>
      </c>
      <c r="AH35" s="8">
        <f t="shared" si="10"/>
        <v>0.396414342629482</v>
      </c>
      <c r="AI35" s="8">
        <f t="shared" si="11"/>
        <v>0.56374501992031867</v>
      </c>
    </row>
    <row r="36" spans="1:35" x14ac:dyDescent="0.35">
      <c r="A36" s="6">
        <v>2023</v>
      </c>
      <c r="B36" t="s">
        <v>5</v>
      </c>
      <c r="C36" t="s">
        <v>6</v>
      </c>
      <c r="D36" t="s">
        <v>49</v>
      </c>
      <c r="E36">
        <v>70</v>
      </c>
      <c r="F36" t="s">
        <v>319</v>
      </c>
      <c r="G36">
        <v>2</v>
      </c>
      <c r="I36">
        <v>1</v>
      </c>
      <c r="J36">
        <v>2</v>
      </c>
      <c r="K36">
        <v>45</v>
      </c>
      <c r="L36">
        <v>20</v>
      </c>
      <c r="M36" s="3">
        <v>71</v>
      </c>
      <c r="N36" s="8">
        <f t="shared" si="1"/>
        <v>7.1428571428571425E-2</v>
      </c>
      <c r="O36" s="8">
        <f t="shared" si="2"/>
        <v>0.6428571428571429</v>
      </c>
      <c r="P36" s="8">
        <f t="shared" si="3"/>
        <v>0.2857142857142857</v>
      </c>
      <c r="Q36" s="1">
        <v>-21368289</v>
      </c>
      <c r="R36" s="1">
        <v>265647522</v>
      </c>
      <c r="S36" s="1">
        <v>51199576</v>
      </c>
      <c r="T36" s="1">
        <f t="shared" si="0"/>
        <v>31731663</v>
      </c>
      <c r="U36" s="1">
        <v>19467913</v>
      </c>
      <c r="V36" s="1">
        <f t="shared" si="4"/>
        <v>316847098</v>
      </c>
      <c r="W36" s="1">
        <f t="shared" si="12"/>
        <v>295478809</v>
      </c>
      <c r="X36" s="9">
        <f t="shared" si="5"/>
        <v>4462635.1830985919</v>
      </c>
      <c r="Y36" s="9">
        <f t="shared" si="6"/>
        <v>4188439.2253521127</v>
      </c>
      <c r="Z36" s="3">
        <v>24.25</v>
      </c>
      <c r="AA36" s="12">
        <f t="shared" si="7"/>
        <v>2.9278350515463916</v>
      </c>
      <c r="AB36" s="3">
        <v>8</v>
      </c>
      <c r="AC36" s="3">
        <v>2.2000000000000002</v>
      </c>
      <c r="AD36" s="3">
        <v>14.05</v>
      </c>
      <c r="AE36" s="3">
        <v>0</v>
      </c>
      <c r="AF36" s="16">
        <f t="shared" si="8"/>
        <v>14.05</v>
      </c>
      <c r="AG36" s="8">
        <f t="shared" si="9"/>
        <v>0.32989690721649484</v>
      </c>
      <c r="AH36" s="8">
        <f t="shared" si="10"/>
        <v>9.0721649484536093E-2</v>
      </c>
      <c r="AI36" s="8">
        <f t="shared" si="11"/>
        <v>0.57938144329896912</v>
      </c>
    </row>
    <row r="37" spans="1:35" x14ac:dyDescent="0.35">
      <c r="A37" s="6">
        <v>2023</v>
      </c>
      <c r="B37" t="s">
        <v>5</v>
      </c>
      <c r="C37" t="s">
        <v>6</v>
      </c>
      <c r="D37" t="s">
        <v>26</v>
      </c>
      <c r="E37">
        <v>72</v>
      </c>
      <c r="F37" t="s">
        <v>319</v>
      </c>
      <c r="J37">
        <v>4</v>
      </c>
      <c r="K37">
        <v>36</v>
      </c>
      <c r="L37">
        <v>32</v>
      </c>
      <c r="M37" s="3">
        <v>75.5</v>
      </c>
      <c r="N37" s="8">
        <f t="shared" si="1"/>
        <v>5.5555555555555552E-2</v>
      </c>
      <c r="O37" s="8">
        <f t="shared" si="2"/>
        <v>0.5</v>
      </c>
      <c r="P37" s="8">
        <f t="shared" si="3"/>
        <v>0.44444444444444442</v>
      </c>
      <c r="Q37" s="1">
        <v>-21134480</v>
      </c>
      <c r="R37" s="1">
        <v>241875028</v>
      </c>
      <c r="S37" s="1">
        <v>51573279</v>
      </c>
      <c r="T37" s="1">
        <f t="shared" si="0"/>
        <v>27836352</v>
      </c>
      <c r="U37" s="1">
        <v>23736927</v>
      </c>
      <c r="V37" s="1">
        <f t="shared" si="4"/>
        <v>293448307</v>
      </c>
      <c r="W37" s="1">
        <f t="shared" si="12"/>
        <v>272313827</v>
      </c>
      <c r="X37" s="9">
        <f t="shared" si="5"/>
        <v>3886732.5430463576</v>
      </c>
      <c r="Y37" s="9">
        <f t="shared" si="6"/>
        <v>3572336.1589403972</v>
      </c>
      <c r="Z37" s="3">
        <v>20.73</v>
      </c>
      <c r="AA37" s="12">
        <f t="shared" si="7"/>
        <v>3.6420646406174626</v>
      </c>
      <c r="AB37" s="3">
        <v>9.4600000000000009</v>
      </c>
      <c r="AC37" s="3">
        <v>4.82</v>
      </c>
      <c r="AD37" s="3">
        <v>6.35</v>
      </c>
      <c r="AE37" s="3">
        <v>0.1</v>
      </c>
      <c r="AF37" s="16">
        <f t="shared" si="8"/>
        <v>6.4499999999999993</v>
      </c>
      <c r="AG37" s="8">
        <f t="shared" si="9"/>
        <v>0.45634346357935363</v>
      </c>
      <c r="AH37" s="8">
        <f t="shared" si="10"/>
        <v>0.23251326579835987</v>
      </c>
      <c r="AI37" s="8">
        <f t="shared" si="11"/>
        <v>0.31114327062228653</v>
      </c>
    </row>
    <row r="38" spans="1:35" x14ac:dyDescent="0.35">
      <c r="A38" s="6">
        <v>2023</v>
      </c>
      <c r="B38" t="s">
        <v>5</v>
      </c>
      <c r="C38" t="s">
        <v>6</v>
      </c>
      <c r="D38" t="s">
        <v>28</v>
      </c>
      <c r="E38">
        <v>55</v>
      </c>
      <c r="F38" t="s">
        <v>318</v>
      </c>
      <c r="J38">
        <v>2</v>
      </c>
      <c r="K38">
        <v>27</v>
      </c>
      <c r="L38">
        <v>26</v>
      </c>
      <c r="M38" s="3">
        <v>58</v>
      </c>
      <c r="N38" s="8">
        <f t="shared" si="1"/>
        <v>3.6363636363636362E-2</v>
      </c>
      <c r="O38" s="8">
        <f t="shared" si="2"/>
        <v>0.49090909090909091</v>
      </c>
      <c r="P38" s="8">
        <f t="shared" si="3"/>
        <v>0.47272727272727272</v>
      </c>
      <c r="Q38" s="1">
        <v>-16009002</v>
      </c>
      <c r="R38" s="1">
        <v>201322769</v>
      </c>
      <c r="S38" s="1">
        <v>56256853</v>
      </c>
      <c r="T38" s="1">
        <f t="shared" si="0"/>
        <v>24148818</v>
      </c>
      <c r="U38" s="1">
        <v>32108035</v>
      </c>
      <c r="V38" s="1">
        <f t="shared" si="4"/>
        <v>257579622</v>
      </c>
      <c r="W38" s="1">
        <f t="shared" si="12"/>
        <v>241570620</v>
      </c>
      <c r="X38" s="9">
        <f t="shared" si="5"/>
        <v>4441027.9655172415</v>
      </c>
      <c r="Y38" s="9">
        <f t="shared" si="6"/>
        <v>3887441.1551724137</v>
      </c>
      <c r="Z38" s="3">
        <v>17.55</v>
      </c>
      <c r="AA38" s="12">
        <f t="shared" si="7"/>
        <v>3.3048433048433048</v>
      </c>
      <c r="AB38" s="3">
        <v>4</v>
      </c>
      <c r="AC38" s="3">
        <v>3.33</v>
      </c>
      <c r="AD38" s="3">
        <v>9.2200000000000006</v>
      </c>
      <c r="AE38" s="3">
        <v>1</v>
      </c>
      <c r="AF38" s="16">
        <f t="shared" si="8"/>
        <v>10.220000000000001</v>
      </c>
      <c r="AG38" s="8">
        <f t="shared" si="9"/>
        <v>0.22792022792022792</v>
      </c>
      <c r="AH38" s="8">
        <f t="shared" si="10"/>
        <v>0.18974358974358974</v>
      </c>
      <c r="AI38" s="8">
        <f t="shared" si="11"/>
        <v>0.58233618233618234</v>
      </c>
    </row>
    <row r="39" spans="1:35" x14ac:dyDescent="0.35">
      <c r="A39" s="6">
        <v>2023</v>
      </c>
      <c r="B39" t="s">
        <v>5</v>
      </c>
      <c r="C39" t="s">
        <v>6</v>
      </c>
      <c r="D39" t="s">
        <v>66</v>
      </c>
      <c r="E39">
        <v>147</v>
      </c>
      <c r="F39" t="s">
        <v>322</v>
      </c>
      <c r="I39">
        <v>2</v>
      </c>
      <c r="J39">
        <v>13</v>
      </c>
      <c r="K39">
        <v>80</v>
      </c>
      <c r="L39">
        <v>52</v>
      </c>
      <c r="M39" s="3">
        <v>151.375</v>
      </c>
      <c r="N39" s="8">
        <f t="shared" si="1"/>
        <v>0.10204081632653061</v>
      </c>
      <c r="O39" s="8">
        <f t="shared" si="2"/>
        <v>0.54421768707482998</v>
      </c>
      <c r="P39" s="8">
        <f t="shared" si="3"/>
        <v>0.35374149659863946</v>
      </c>
      <c r="Q39" s="1">
        <v>-49636383</v>
      </c>
      <c r="R39" s="1">
        <v>502562390</v>
      </c>
      <c r="S39" s="1">
        <v>116785845</v>
      </c>
      <c r="T39" s="1">
        <f t="shared" si="0"/>
        <v>58361794</v>
      </c>
      <c r="U39" s="1">
        <v>58424051</v>
      </c>
      <c r="V39" s="1">
        <f t="shared" si="4"/>
        <v>619348235</v>
      </c>
      <c r="W39" s="1">
        <f t="shared" si="12"/>
        <v>569711852</v>
      </c>
      <c r="X39" s="9">
        <f t="shared" si="5"/>
        <v>4091482.9727497934</v>
      </c>
      <c r="Y39" s="9">
        <f t="shared" si="6"/>
        <v>3705527.2270850535</v>
      </c>
      <c r="Z39" s="3">
        <v>54.41</v>
      </c>
      <c r="AA39" s="12">
        <f t="shared" si="7"/>
        <v>2.7821172578570117</v>
      </c>
      <c r="AB39" s="3">
        <v>16.29</v>
      </c>
      <c r="AC39" s="3">
        <v>1</v>
      </c>
      <c r="AD39" s="3">
        <v>33.82</v>
      </c>
      <c r="AE39" s="3">
        <v>3.3</v>
      </c>
      <c r="AF39" s="16">
        <f t="shared" si="8"/>
        <v>37.119999999999997</v>
      </c>
      <c r="AG39" s="8">
        <f t="shared" si="9"/>
        <v>0.29939349384304353</v>
      </c>
      <c r="AH39" s="8">
        <f t="shared" si="10"/>
        <v>1.8378974453225512E-2</v>
      </c>
      <c r="AI39" s="8">
        <f t="shared" si="11"/>
        <v>0.68222753170373096</v>
      </c>
    </row>
    <row r="40" spans="1:35" x14ac:dyDescent="0.35">
      <c r="A40" s="6">
        <v>2023</v>
      </c>
      <c r="B40" t="s">
        <v>5</v>
      </c>
      <c r="C40" t="s">
        <v>6</v>
      </c>
      <c r="D40" t="s">
        <v>29</v>
      </c>
      <c r="E40">
        <v>83</v>
      </c>
      <c r="F40" t="s">
        <v>320</v>
      </c>
      <c r="G40">
        <v>1</v>
      </c>
      <c r="I40">
        <v>1</v>
      </c>
      <c r="J40">
        <v>2</v>
      </c>
      <c r="K40">
        <v>45</v>
      </c>
      <c r="L40">
        <v>34</v>
      </c>
      <c r="M40" s="3">
        <v>86.25</v>
      </c>
      <c r="N40" s="8">
        <f t="shared" si="1"/>
        <v>4.8192771084337352E-2</v>
      </c>
      <c r="O40" s="8">
        <f t="shared" si="2"/>
        <v>0.54216867469879515</v>
      </c>
      <c r="P40" s="8">
        <f t="shared" si="3"/>
        <v>0.40963855421686746</v>
      </c>
      <c r="Q40" s="1">
        <v>-24611008</v>
      </c>
      <c r="R40" s="1">
        <v>243439263</v>
      </c>
      <c r="S40" s="1">
        <v>41828110</v>
      </c>
      <c r="T40" s="1">
        <f t="shared" si="0"/>
        <v>21561517</v>
      </c>
      <c r="U40" s="1">
        <v>20266593</v>
      </c>
      <c r="V40" s="1">
        <f t="shared" si="4"/>
        <v>285267373</v>
      </c>
      <c r="W40" s="1">
        <f t="shared" si="12"/>
        <v>260656365</v>
      </c>
      <c r="X40" s="9">
        <f t="shared" si="5"/>
        <v>3307447.8028985509</v>
      </c>
      <c r="Y40" s="9">
        <f t="shared" si="6"/>
        <v>3072472.8115942031</v>
      </c>
      <c r="Z40" s="3">
        <v>23.87</v>
      </c>
      <c r="AA40" s="12">
        <f t="shared" si="7"/>
        <v>3.6133221617092581</v>
      </c>
      <c r="AB40" s="3">
        <v>3.3</v>
      </c>
      <c r="AC40" s="3">
        <v>3.8</v>
      </c>
      <c r="AD40" s="3">
        <v>13.92</v>
      </c>
      <c r="AE40" s="3">
        <v>2.85</v>
      </c>
      <c r="AF40" s="16">
        <f t="shared" si="8"/>
        <v>16.77</v>
      </c>
      <c r="AG40" s="8">
        <f t="shared" si="9"/>
        <v>0.13824884792626727</v>
      </c>
      <c r="AH40" s="8">
        <f t="shared" si="10"/>
        <v>0.1591956430666108</v>
      </c>
      <c r="AI40" s="8">
        <f t="shared" si="11"/>
        <v>0.70255550900712183</v>
      </c>
    </row>
    <row r="41" spans="1:35" x14ac:dyDescent="0.35">
      <c r="A41" s="6">
        <v>2023</v>
      </c>
      <c r="B41" t="s">
        <v>5</v>
      </c>
      <c r="C41" t="s">
        <v>6</v>
      </c>
      <c r="D41" t="s">
        <v>67</v>
      </c>
      <c r="E41">
        <v>91</v>
      </c>
      <c r="F41" t="s">
        <v>320</v>
      </c>
      <c r="I41">
        <v>1</v>
      </c>
      <c r="J41">
        <v>3</v>
      </c>
      <c r="K41">
        <v>50</v>
      </c>
      <c r="L41">
        <v>37</v>
      </c>
      <c r="M41" s="3">
        <v>95</v>
      </c>
      <c r="N41" s="8">
        <f t="shared" si="1"/>
        <v>4.3956043956043959E-2</v>
      </c>
      <c r="O41" s="8">
        <f t="shared" si="2"/>
        <v>0.5494505494505495</v>
      </c>
      <c r="P41" s="8">
        <f t="shared" si="3"/>
        <v>0.40659340659340659</v>
      </c>
      <c r="Q41" s="1">
        <v>-33716972</v>
      </c>
      <c r="R41" s="1">
        <v>415338276</v>
      </c>
      <c r="S41" s="1">
        <v>95234672</v>
      </c>
      <c r="T41" s="1">
        <f t="shared" si="0"/>
        <v>39693455</v>
      </c>
      <c r="U41" s="1">
        <v>55541217</v>
      </c>
      <c r="V41" s="1">
        <f t="shared" si="4"/>
        <v>510572948</v>
      </c>
      <c r="W41" s="1">
        <f t="shared" si="12"/>
        <v>476855976</v>
      </c>
      <c r="X41" s="9">
        <f t="shared" si="5"/>
        <v>5374452.0842105262</v>
      </c>
      <c r="Y41" s="9">
        <f t="shared" si="6"/>
        <v>4789807.6947368421</v>
      </c>
      <c r="Z41" s="3">
        <v>34.24</v>
      </c>
      <c r="AA41" s="12">
        <f t="shared" si="7"/>
        <v>2.7745327102803738</v>
      </c>
      <c r="AB41" s="3">
        <v>8.33</v>
      </c>
      <c r="AC41" s="3">
        <v>2.63</v>
      </c>
      <c r="AD41" s="3">
        <v>21.28</v>
      </c>
      <c r="AE41" s="3">
        <v>2</v>
      </c>
      <c r="AF41" s="16">
        <f t="shared" si="8"/>
        <v>23.28</v>
      </c>
      <c r="AG41" s="8">
        <f t="shared" si="9"/>
        <v>0.24328271028037382</v>
      </c>
      <c r="AH41" s="8">
        <f t="shared" si="10"/>
        <v>7.6810747663551393E-2</v>
      </c>
      <c r="AI41" s="8">
        <f t="shared" si="11"/>
        <v>0.67990654205607481</v>
      </c>
    </row>
    <row r="42" spans="1:35" x14ac:dyDescent="0.35">
      <c r="A42" s="6">
        <v>2023</v>
      </c>
      <c r="B42" t="s">
        <v>5</v>
      </c>
      <c r="C42" t="s">
        <v>6</v>
      </c>
      <c r="D42" t="s">
        <v>46</v>
      </c>
      <c r="E42">
        <v>77</v>
      </c>
      <c r="F42" t="s">
        <v>319</v>
      </c>
      <c r="G42">
        <v>1</v>
      </c>
      <c r="I42">
        <v>1</v>
      </c>
      <c r="J42">
        <v>2</v>
      </c>
      <c r="K42">
        <v>45</v>
      </c>
      <c r="L42">
        <v>28</v>
      </c>
      <c r="M42" s="3">
        <v>79.5</v>
      </c>
      <c r="N42" s="8">
        <f t="shared" si="1"/>
        <v>5.1948051948051951E-2</v>
      </c>
      <c r="O42" s="8">
        <f t="shared" si="2"/>
        <v>0.58441558441558439</v>
      </c>
      <c r="P42" s="8">
        <f t="shared" si="3"/>
        <v>0.36363636363636365</v>
      </c>
      <c r="Q42" s="1">
        <v>-23359145</v>
      </c>
      <c r="R42" s="1">
        <v>226866391</v>
      </c>
      <c r="S42" s="1">
        <v>54901856</v>
      </c>
      <c r="T42" s="1">
        <f t="shared" si="0"/>
        <v>30934457</v>
      </c>
      <c r="U42" s="1">
        <v>23967399</v>
      </c>
      <c r="V42" s="1">
        <f t="shared" si="4"/>
        <v>281768247</v>
      </c>
      <c r="W42" s="1">
        <f t="shared" si="12"/>
        <v>258409102</v>
      </c>
      <c r="X42" s="9">
        <f t="shared" si="5"/>
        <v>3544254.6792452829</v>
      </c>
      <c r="Y42" s="9">
        <f t="shared" si="6"/>
        <v>3242777.9622641508</v>
      </c>
      <c r="Z42" s="3">
        <v>17.02</v>
      </c>
      <c r="AA42" s="12">
        <f t="shared" si="7"/>
        <v>4.6709753231492366</v>
      </c>
      <c r="AB42" s="3">
        <v>7.52</v>
      </c>
      <c r="AC42" s="3">
        <v>1</v>
      </c>
      <c r="AD42" s="3">
        <v>7.5</v>
      </c>
      <c r="AE42" s="3">
        <v>1</v>
      </c>
      <c r="AF42" s="16">
        <f t="shared" si="8"/>
        <v>8.5</v>
      </c>
      <c r="AG42" s="8">
        <f t="shared" si="9"/>
        <v>0.44183313748531139</v>
      </c>
      <c r="AH42" s="8">
        <f t="shared" si="10"/>
        <v>5.8754406580493537E-2</v>
      </c>
      <c r="AI42" s="8">
        <f t="shared" si="11"/>
        <v>0.49941245593419509</v>
      </c>
    </row>
    <row r="43" spans="1:35" x14ac:dyDescent="0.35">
      <c r="A43" s="6">
        <v>2023</v>
      </c>
      <c r="B43" t="s">
        <v>5</v>
      </c>
      <c r="C43" t="s">
        <v>6</v>
      </c>
      <c r="D43" t="s">
        <v>50</v>
      </c>
      <c r="E43">
        <v>91</v>
      </c>
      <c r="F43" t="s">
        <v>320</v>
      </c>
      <c r="J43">
        <v>5</v>
      </c>
      <c r="K43">
        <v>67</v>
      </c>
      <c r="L43">
        <v>19</v>
      </c>
      <c r="M43" s="3">
        <v>92.75</v>
      </c>
      <c r="N43" s="8">
        <f t="shared" si="1"/>
        <v>5.4945054945054944E-2</v>
      </c>
      <c r="O43" s="8">
        <f t="shared" si="2"/>
        <v>0.73626373626373631</v>
      </c>
      <c r="P43" s="8">
        <f t="shared" si="3"/>
        <v>0.2087912087912088</v>
      </c>
      <c r="Q43" s="1">
        <v>-27069571</v>
      </c>
      <c r="R43" s="1">
        <v>243093647</v>
      </c>
      <c r="S43" s="1">
        <v>46714039</v>
      </c>
      <c r="T43" s="1">
        <f t="shared" si="0"/>
        <v>23082922</v>
      </c>
      <c r="U43" s="1">
        <v>23631117</v>
      </c>
      <c r="V43" s="1">
        <f t="shared" si="4"/>
        <v>289807686</v>
      </c>
      <c r="W43" s="1">
        <f t="shared" si="12"/>
        <v>262738115</v>
      </c>
      <c r="X43" s="9">
        <f t="shared" si="5"/>
        <v>3124611.169811321</v>
      </c>
      <c r="Y43" s="9">
        <f t="shared" si="6"/>
        <v>2869828.2371967654</v>
      </c>
      <c r="Z43" s="3">
        <v>23.3</v>
      </c>
      <c r="AA43" s="12">
        <f t="shared" si="7"/>
        <v>3.9806866952789699</v>
      </c>
      <c r="AB43" s="3">
        <v>2</v>
      </c>
      <c r="AC43" s="3">
        <v>4.63</v>
      </c>
      <c r="AD43" s="3">
        <v>14.67</v>
      </c>
      <c r="AE43" s="3">
        <v>2</v>
      </c>
      <c r="AF43" s="16">
        <f t="shared" si="8"/>
        <v>16.670000000000002</v>
      </c>
      <c r="AG43" s="8">
        <f t="shared" si="9"/>
        <v>8.5836909871244635E-2</v>
      </c>
      <c r="AH43" s="8">
        <f t="shared" si="10"/>
        <v>0.19871244635193133</v>
      </c>
      <c r="AI43" s="8">
        <f t="shared" si="11"/>
        <v>0.7154506437768241</v>
      </c>
    </row>
    <row r="44" spans="1:35" x14ac:dyDescent="0.35">
      <c r="A44" s="6">
        <v>2023</v>
      </c>
      <c r="B44" t="s">
        <v>5</v>
      </c>
      <c r="C44" t="s">
        <v>6</v>
      </c>
      <c r="D44" t="s">
        <v>60</v>
      </c>
      <c r="E44">
        <v>84</v>
      </c>
      <c r="F44" t="s">
        <v>320</v>
      </c>
      <c r="I44">
        <v>5</v>
      </c>
      <c r="J44">
        <v>20</v>
      </c>
      <c r="K44">
        <v>56</v>
      </c>
      <c r="L44">
        <v>3</v>
      </c>
      <c r="M44" s="3">
        <v>80.625</v>
      </c>
      <c r="N44" s="8">
        <f t="shared" si="1"/>
        <v>0.29761904761904762</v>
      </c>
      <c r="O44" s="8">
        <f t="shared" si="2"/>
        <v>0.66666666666666663</v>
      </c>
      <c r="P44" s="8">
        <f t="shared" si="3"/>
        <v>3.5714285714285712E-2</v>
      </c>
      <c r="Q44" s="1">
        <v>-27967552</v>
      </c>
      <c r="R44" s="1">
        <v>345253391</v>
      </c>
      <c r="S44" s="1">
        <v>72874219</v>
      </c>
      <c r="T44" s="1">
        <f t="shared" si="0"/>
        <v>35669351</v>
      </c>
      <c r="U44" s="1">
        <v>37204868</v>
      </c>
      <c r="V44" s="1">
        <f t="shared" si="4"/>
        <v>418127610</v>
      </c>
      <c r="W44" s="1">
        <f t="shared" si="12"/>
        <v>390160058</v>
      </c>
      <c r="X44" s="9">
        <f t="shared" si="5"/>
        <v>5186078.8837209307</v>
      </c>
      <c r="Y44" s="9">
        <f t="shared" si="6"/>
        <v>4724623.1565891476</v>
      </c>
      <c r="Z44" s="3">
        <v>27.61</v>
      </c>
      <c r="AA44" s="12">
        <f t="shared" si="7"/>
        <v>2.9201376312930098</v>
      </c>
      <c r="AB44" s="3">
        <v>10.5</v>
      </c>
      <c r="AC44" s="3">
        <v>4.93</v>
      </c>
      <c r="AD44" s="3">
        <v>9.18</v>
      </c>
      <c r="AE44" s="3">
        <v>3</v>
      </c>
      <c r="AF44" s="16">
        <f t="shared" si="8"/>
        <v>12.18</v>
      </c>
      <c r="AG44" s="8">
        <f t="shared" si="9"/>
        <v>0.38029699384281057</v>
      </c>
      <c r="AH44" s="8">
        <f t="shared" si="10"/>
        <v>0.17855849329952914</v>
      </c>
      <c r="AI44" s="8">
        <f t="shared" si="11"/>
        <v>0.44114451285766026</v>
      </c>
    </row>
    <row r="45" spans="1:35" x14ac:dyDescent="0.35">
      <c r="A45" s="6">
        <v>2023</v>
      </c>
      <c r="B45" t="s">
        <v>5</v>
      </c>
      <c r="C45" t="s">
        <v>6</v>
      </c>
      <c r="D45" t="s">
        <v>30</v>
      </c>
      <c r="E45">
        <v>126</v>
      </c>
      <c r="F45" t="s">
        <v>322</v>
      </c>
      <c r="I45">
        <v>5</v>
      </c>
      <c r="J45">
        <v>8</v>
      </c>
      <c r="K45">
        <v>50</v>
      </c>
      <c r="L45">
        <v>63</v>
      </c>
      <c r="M45" s="3">
        <v>131.625</v>
      </c>
      <c r="N45" s="8">
        <f t="shared" si="1"/>
        <v>0.10317460317460317</v>
      </c>
      <c r="O45" s="8">
        <f t="shared" si="2"/>
        <v>0.3968253968253968</v>
      </c>
      <c r="P45" s="8">
        <f t="shared" si="3"/>
        <v>0.5</v>
      </c>
      <c r="Q45" s="1">
        <v>-38396732</v>
      </c>
      <c r="R45" s="1">
        <v>441934693</v>
      </c>
      <c r="S45" s="1">
        <v>118474412</v>
      </c>
      <c r="T45" s="1">
        <f t="shared" si="0"/>
        <v>40537497</v>
      </c>
      <c r="U45" s="1">
        <v>77936915</v>
      </c>
      <c r="V45" s="1">
        <f t="shared" si="4"/>
        <v>560409105</v>
      </c>
      <c r="W45" s="1">
        <f t="shared" si="12"/>
        <v>522012373</v>
      </c>
      <c r="X45" s="9">
        <f t="shared" si="5"/>
        <v>4257619.0313390316</v>
      </c>
      <c r="Y45" s="9">
        <f t="shared" si="6"/>
        <v>3665505.7169990502</v>
      </c>
      <c r="Z45" s="3">
        <v>51.39</v>
      </c>
      <c r="AA45" s="12">
        <f t="shared" si="7"/>
        <v>2.5612959719789843</v>
      </c>
      <c r="AB45" s="3">
        <v>6</v>
      </c>
      <c r="AC45" s="3">
        <v>8.91</v>
      </c>
      <c r="AD45" s="3">
        <v>33.479999999999997</v>
      </c>
      <c r="AE45" s="3">
        <v>3</v>
      </c>
      <c r="AF45" s="16">
        <f t="shared" si="8"/>
        <v>36.479999999999997</v>
      </c>
      <c r="AG45" s="8">
        <f t="shared" si="9"/>
        <v>0.11675423234092236</v>
      </c>
      <c r="AH45" s="8">
        <f t="shared" si="10"/>
        <v>0.1733800350262697</v>
      </c>
      <c r="AI45" s="8">
        <f t="shared" si="11"/>
        <v>0.70986573263280783</v>
      </c>
    </row>
    <row r="46" spans="1:35" x14ac:dyDescent="0.35">
      <c r="A46" s="6">
        <v>2023</v>
      </c>
      <c r="B46" t="s">
        <v>5</v>
      </c>
      <c r="C46" t="s">
        <v>6</v>
      </c>
      <c r="D46" t="s">
        <v>31</v>
      </c>
      <c r="E46">
        <v>72</v>
      </c>
      <c r="F46" t="s">
        <v>319</v>
      </c>
      <c r="I46">
        <v>2</v>
      </c>
      <c r="J46">
        <v>3</v>
      </c>
      <c r="K46">
        <v>49</v>
      </c>
      <c r="L46">
        <v>18</v>
      </c>
      <c r="M46" s="3">
        <v>73.375</v>
      </c>
      <c r="N46" s="8">
        <f t="shared" si="1"/>
        <v>6.9444444444444448E-2</v>
      </c>
      <c r="O46" s="8">
        <f t="shared" si="2"/>
        <v>0.68055555555555558</v>
      </c>
      <c r="P46" s="8">
        <f t="shared" si="3"/>
        <v>0.25</v>
      </c>
      <c r="Q46" s="1">
        <v>-22209284</v>
      </c>
      <c r="R46" s="1">
        <v>228201168</v>
      </c>
      <c r="S46" s="1">
        <v>54322118</v>
      </c>
      <c r="T46" s="1">
        <f t="shared" si="0"/>
        <v>35948468</v>
      </c>
      <c r="U46" s="1">
        <v>18373650</v>
      </c>
      <c r="V46" s="1">
        <f t="shared" si="4"/>
        <v>282523286</v>
      </c>
      <c r="W46" s="1">
        <f t="shared" si="12"/>
        <v>260314002</v>
      </c>
      <c r="X46" s="9">
        <f t="shared" si="5"/>
        <v>3850402.5349233388</v>
      </c>
      <c r="Y46" s="9">
        <f t="shared" si="6"/>
        <v>3599995.039182283</v>
      </c>
      <c r="Z46" s="3">
        <v>21.77</v>
      </c>
      <c r="AA46" s="12">
        <f t="shared" si="7"/>
        <v>3.3704639412034911</v>
      </c>
      <c r="AB46" s="3">
        <v>2</v>
      </c>
      <c r="AC46" s="3">
        <v>5.95</v>
      </c>
      <c r="AD46" s="3">
        <v>13.72</v>
      </c>
      <c r="AE46" s="3">
        <v>0.1</v>
      </c>
      <c r="AF46" s="16">
        <f t="shared" si="8"/>
        <v>13.82</v>
      </c>
      <c r="AG46" s="8">
        <f t="shared" si="9"/>
        <v>9.1869545245751041E-2</v>
      </c>
      <c r="AH46" s="8">
        <f t="shared" si="10"/>
        <v>0.27331189710610931</v>
      </c>
      <c r="AI46" s="8">
        <f t="shared" si="11"/>
        <v>0.63481855764813966</v>
      </c>
    </row>
    <row r="47" spans="1:35" x14ac:dyDescent="0.35">
      <c r="A47" s="6">
        <v>2023</v>
      </c>
      <c r="B47" t="s">
        <v>5</v>
      </c>
      <c r="C47" t="s">
        <v>6</v>
      </c>
      <c r="D47" t="s">
        <v>32</v>
      </c>
      <c r="E47">
        <v>58</v>
      </c>
      <c r="F47" t="s">
        <v>318</v>
      </c>
      <c r="J47">
        <v>1</v>
      </c>
      <c r="K47">
        <v>31</v>
      </c>
      <c r="L47">
        <v>26</v>
      </c>
      <c r="M47" s="3">
        <v>61.125</v>
      </c>
      <c r="N47" s="8">
        <f t="shared" si="1"/>
        <v>1.7241379310344827E-2</v>
      </c>
      <c r="O47" s="8">
        <f t="shared" si="2"/>
        <v>0.53448275862068961</v>
      </c>
      <c r="P47" s="8">
        <f t="shared" si="3"/>
        <v>0.44827586206896552</v>
      </c>
      <c r="Q47" s="1">
        <v>-17040406</v>
      </c>
      <c r="R47" s="1">
        <v>170023005</v>
      </c>
      <c r="S47" s="1">
        <v>33647833</v>
      </c>
      <c r="T47" s="1">
        <f t="shared" si="0"/>
        <v>20334449</v>
      </c>
      <c r="U47" s="1">
        <v>13313384</v>
      </c>
      <c r="V47" s="1">
        <f t="shared" si="4"/>
        <v>203670838</v>
      </c>
      <c r="W47" s="1">
        <f t="shared" si="12"/>
        <v>186630432</v>
      </c>
      <c r="X47" s="9">
        <f t="shared" si="5"/>
        <v>3332038.2494887523</v>
      </c>
      <c r="Y47" s="9">
        <f t="shared" si="6"/>
        <v>3114232.3762781187</v>
      </c>
      <c r="Z47" s="3">
        <v>16.059999999999999</v>
      </c>
      <c r="AA47" s="12">
        <f t="shared" si="7"/>
        <v>3.8060398505603987</v>
      </c>
      <c r="AB47" s="3">
        <v>2</v>
      </c>
      <c r="AC47" s="3">
        <v>0</v>
      </c>
      <c r="AD47" s="3">
        <v>13.43</v>
      </c>
      <c r="AE47" s="3">
        <v>0.63</v>
      </c>
      <c r="AF47" s="16">
        <f t="shared" si="8"/>
        <v>14.06</v>
      </c>
      <c r="AG47" s="8">
        <f t="shared" si="9"/>
        <v>0.12453300124533002</v>
      </c>
      <c r="AH47" s="8">
        <f t="shared" si="10"/>
        <v>0</v>
      </c>
      <c r="AI47" s="8">
        <f t="shared" si="11"/>
        <v>0.87546699875467004</v>
      </c>
    </row>
    <row r="48" spans="1:35" x14ac:dyDescent="0.35">
      <c r="A48" s="6">
        <v>2023</v>
      </c>
      <c r="B48" t="s">
        <v>5</v>
      </c>
      <c r="C48" t="s">
        <v>6</v>
      </c>
      <c r="D48" t="s">
        <v>54</v>
      </c>
      <c r="E48">
        <v>195</v>
      </c>
      <c r="F48" t="s">
        <v>322</v>
      </c>
      <c r="G48">
        <v>1</v>
      </c>
      <c r="H48">
        <v>1</v>
      </c>
      <c r="I48">
        <v>2</v>
      </c>
      <c r="J48">
        <v>17</v>
      </c>
      <c r="K48">
        <v>104</v>
      </c>
      <c r="L48">
        <v>70</v>
      </c>
      <c r="M48" s="3">
        <v>200.25</v>
      </c>
      <c r="N48" s="8">
        <f t="shared" si="1"/>
        <v>0.1076923076923077</v>
      </c>
      <c r="O48" s="8">
        <f t="shared" si="2"/>
        <v>0.53333333333333333</v>
      </c>
      <c r="P48" s="8">
        <f t="shared" si="3"/>
        <v>0.35897435897435898</v>
      </c>
      <c r="Q48" s="1">
        <v>-57547794</v>
      </c>
      <c r="R48" s="1">
        <v>631552766</v>
      </c>
      <c r="S48" s="1">
        <v>152661381</v>
      </c>
      <c r="T48" s="1">
        <f t="shared" si="0"/>
        <v>68061978</v>
      </c>
      <c r="U48" s="1">
        <v>84599403</v>
      </c>
      <c r="V48" s="1">
        <f t="shared" si="4"/>
        <v>784214147</v>
      </c>
      <c r="W48" s="1">
        <f t="shared" si="12"/>
        <v>726666353</v>
      </c>
      <c r="X48" s="9">
        <f t="shared" si="5"/>
        <v>3916175.515605493</v>
      </c>
      <c r="Y48" s="9">
        <f t="shared" si="6"/>
        <v>3493706.5867665419</v>
      </c>
      <c r="Z48" s="3">
        <v>61.11</v>
      </c>
      <c r="AA48" s="12">
        <f t="shared" si="7"/>
        <v>3.2768777614138438</v>
      </c>
      <c r="AB48" s="3">
        <v>16.399999999999999</v>
      </c>
      <c r="AC48" s="3">
        <v>19.2</v>
      </c>
      <c r="AD48" s="3">
        <v>21.51</v>
      </c>
      <c r="AE48" s="3">
        <v>4</v>
      </c>
      <c r="AF48" s="16">
        <f t="shared" si="8"/>
        <v>25.51</v>
      </c>
      <c r="AG48" s="8">
        <f t="shared" si="9"/>
        <v>0.26836851579119619</v>
      </c>
      <c r="AH48" s="8">
        <f t="shared" si="10"/>
        <v>0.31418753068237604</v>
      </c>
      <c r="AI48" s="8">
        <f t="shared" si="11"/>
        <v>0.41744395352642777</v>
      </c>
    </row>
    <row r="49" spans="1:35" x14ac:dyDescent="0.35">
      <c r="A49" s="6">
        <v>2023</v>
      </c>
      <c r="B49" t="s">
        <v>5</v>
      </c>
      <c r="C49" t="s">
        <v>6</v>
      </c>
      <c r="D49" t="s">
        <v>52</v>
      </c>
      <c r="E49">
        <v>80</v>
      </c>
      <c r="F49" t="s">
        <v>319</v>
      </c>
      <c r="G49">
        <v>1</v>
      </c>
      <c r="I49">
        <v>2</v>
      </c>
      <c r="J49">
        <v>4</v>
      </c>
      <c r="K49">
        <v>31</v>
      </c>
      <c r="L49">
        <v>42</v>
      </c>
      <c r="M49" s="3">
        <v>83.75</v>
      </c>
      <c r="N49" s="8">
        <f t="shared" si="1"/>
        <v>8.7499999999999994E-2</v>
      </c>
      <c r="O49" s="8">
        <f t="shared" si="2"/>
        <v>0.38750000000000001</v>
      </c>
      <c r="P49" s="8">
        <f t="shared" si="3"/>
        <v>0.52500000000000002</v>
      </c>
      <c r="Q49" s="1">
        <v>-22968301</v>
      </c>
      <c r="R49" s="1">
        <v>259685284</v>
      </c>
      <c r="S49" s="1">
        <v>49762791</v>
      </c>
      <c r="T49" s="1">
        <f t="shared" si="0"/>
        <v>24869899</v>
      </c>
      <c r="U49" s="1">
        <v>24892892</v>
      </c>
      <c r="V49" s="1">
        <f t="shared" si="4"/>
        <v>309448075</v>
      </c>
      <c r="W49" s="1">
        <f t="shared" si="12"/>
        <v>286479774</v>
      </c>
      <c r="X49" s="9">
        <f t="shared" si="5"/>
        <v>3694902.3880597013</v>
      </c>
      <c r="Y49" s="9">
        <f t="shared" si="6"/>
        <v>3397673.8268656717</v>
      </c>
      <c r="Z49" s="3">
        <v>23.63</v>
      </c>
      <c r="AA49" s="12">
        <f t="shared" si="7"/>
        <v>3.5442234447735932</v>
      </c>
      <c r="AB49" s="3">
        <v>6.34</v>
      </c>
      <c r="AC49" s="3">
        <v>7.8</v>
      </c>
      <c r="AD49" s="3">
        <v>7.49</v>
      </c>
      <c r="AE49" s="3">
        <v>2</v>
      </c>
      <c r="AF49" s="16">
        <f t="shared" si="8"/>
        <v>9.49</v>
      </c>
      <c r="AG49" s="8">
        <f t="shared" si="9"/>
        <v>0.26830300465509943</v>
      </c>
      <c r="AH49" s="8">
        <f t="shared" si="10"/>
        <v>0.33008887008040627</v>
      </c>
      <c r="AI49" s="8">
        <f t="shared" si="11"/>
        <v>0.4016081252644943</v>
      </c>
    </row>
    <row r="50" spans="1:35" x14ac:dyDescent="0.35">
      <c r="A50" s="6">
        <v>2023</v>
      </c>
      <c r="B50" t="s">
        <v>5</v>
      </c>
      <c r="C50" t="s">
        <v>6</v>
      </c>
      <c r="D50" t="s">
        <v>33</v>
      </c>
      <c r="E50">
        <v>95</v>
      </c>
      <c r="F50" t="s">
        <v>320</v>
      </c>
      <c r="I50">
        <v>1</v>
      </c>
      <c r="J50">
        <v>1</v>
      </c>
      <c r="K50">
        <v>37</v>
      </c>
      <c r="L50">
        <v>56</v>
      </c>
      <c r="M50" s="3">
        <v>101.625</v>
      </c>
      <c r="N50" s="8">
        <f t="shared" si="1"/>
        <v>2.1052631578947368E-2</v>
      </c>
      <c r="O50" s="8">
        <f t="shared" si="2"/>
        <v>0.38947368421052631</v>
      </c>
      <c r="P50" s="8">
        <f t="shared" si="3"/>
        <v>0.58947368421052626</v>
      </c>
      <c r="Q50" s="1">
        <v>-28888612</v>
      </c>
      <c r="R50" s="1">
        <v>268127657</v>
      </c>
      <c r="S50" s="1">
        <v>66990506</v>
      </c>
      <c r="T50" s="1">
        <f t="shared" si="0"/>
        <v>25435960</v>
      </c>
      <c r="U50" s="1">
        <v>41554546</v>
      </c>
      <c r="V50" s="1">
        <f t="shared" si="4"/>
        <v>335118163</v>
      </c>
      <c r="W50" s="1">
        <f t="shared" si="12"/>
        <v>306229551</v>
      </c>
      <c r="X50" s="9">
        <f t="shared" si="5"/>
        <v>3297595.6998769986</v>
      </c>
      <c r="Y50" s="9">
        <f t="shared" si="6"/>
        <v>2888694.8782287822</v>
      </c>
      <c r="Z50" s="3">
        <v>26.8</v>
      </c>
      <c r="AA50" s="12">
        <f t="shared" si="7"/>
        <v>3.7919776119402986</v>
      </c>
      <c r="AB50" s="3">
        <v>2</v>
      </c>
      <c r="AC50" s="3">
        <v>6.8</v>
      </c>
      <c r="AD50" s="3">
        <v>16</v>
      </c>
      <c r="AE50" s="3">
        <v>2</v>
      </c>
      <c r="AF50" s="16">
        <f t="shared" si="8"/>
        <v>18</v>
      </c>
      <c r="AG50" s="8">
        <f t="shared" si="9"/>
        <v>7.4626865671641784E-2</v>
      </c>
      <c r="AH50" s="8">
        <f t="shared" si="10"/>
        <v>0.2537313432835821</v>
      </c>
      <c r="AI50" s="8">
        <f t="shared" si="11"/>
        <v>0.67164179104477606</v>
      </c>
    </row>
    <row r="51" spans="1:35" x14ac:dyDescent="0.35">
      <c r="A51" s="6">
        <v>2023</v>
      </c>
      <c r="B51" t="s">
        <v>5</v>
      </c>
      <c r="C51" t="s">
        <v>6</v>
      </c>
      <c r="D51" t="s">
        <v>34</v>
      </c>
      <c r="E51">
        <v>48</v>
      </c>
      <c r="F51" t="s">
        <v>318</v>
      </c>
      <c r="J51">
        <v>2</v>
      </c>
      <c r="K51">
        <v>23</v>
      </c>
      <c r="L51">
        <v>23</v>
      </c>
      <c r="M51" s="3">
        <v>50.625</v>
      </c>
      <c r="N51" s="8">
        <f t="shared" si="1"/>
        <v>4.1666666666666664E-2</v>
      </c>
      <c r="O51" s="8">
        <f t="shared" si="2"/>
        <v>0.47916666666666669</v>
      </c>
      <c r="P51" s="8">
        <f t="shared" si="3"/>
        <v>0.47916666666666669</v>
      </c>
      <c r="Q51" s="1">
        <v>-13979879</v>
      </c>
      <c r="R51" s="1">
        <v>133745973</v>
      </c>
      <c r="S51" s="1">
        <v>43326337</v>
      </c>
      <c r="T51" s="1">
        <f t="shared" si="0"/>
        <v>24147136</v>
      </c>
      <c r="U51" s="1">
        <v>19179201</v>
      </c>
      <c r="V51" s="1">
        <f t="shared" si="4"/>
        <v>177072310</v>
      </c>
      <c r="W51" s="1">
        <f t="shared" si="12"/>
        <v>163092431</v>
      </c>
      <c r="X51" s="9">
        <f t="shared" si="5"/>
        <v>3497724.6419753088</v>
      </c>
      <c r="Y51" s="9">
        <f t="shared" si="6"/>
        <v>3118876.2271604938</v>
      </c>
      <c r="Z51" s="3">
        <v>12.73</v>
      </c>
      <c r="AA51" s="12">
        <f t="shared" si="7"/>
        <v>3.9768263943440689</v>
      </c>
      <c r="AB51" s="3">
        <v>2</v>
      </c>
      <c r="AC51" s="3">
        <v>3.5</v>
      </c>
      <c r="AD51" s="3">
        <v>7.23</v>
      </c>
      <c r="AE51" s="3">
        <v>0</v>
      </c>
      <c r="AF51" s="16">
        <f t="shared" si="8"/>
        <v>7.23</v>
      </c>
      <c r="AG51" s="8">
        <f t="shared" si="9"/>
        <v>0.15710919088766692</v>
      </c>
      <c r="AH51" s="8">
        <f t="shared" si="10"/>
        <v>0.27494108405341711</v>
      </c>
      <c r="AI51" s="8">
        <f t="shared" si="11"/>
        <v>0.56794972505891594</v>
      </c>
    </row>
    <row r="52" spans="1:35" x14ac:dyDescent="0.35">
      <c r="A52" s="6">
        <v>2023</v>
      </c>
      <c r="B52" t="s">
        <v>5</v>
      </c>
      <c r="C52" t="s">
        <v>6</v>
      </c>
      <c r="D52" t="s">
        <v>35</v>
      </c>
      <c r="E52">
        <v>84</v>
      </c>
      <c r="F52" t="s">
        <v>320</v>
      </c>
      <c r="I52">
        <v>1</v>
      </c>
      <c r="K52">
        <v>39</v>
      </c>
      <c r="L52">
        <v>44</v>
      </c>
      <c r="M52" s="3">
        <v>89.25</v>
      </c>
      <c r="N52" s="8">
        <f t="shared" si="1"/>
        <v>1.1904761904761904E-2</v>
      </c>
      <c r="O52" s="8">
        <f t="shared" si="2"/>
        <v>0.4642857142857143</v>
      </c>
      <c r="P52" s="8">
        <f t="shared" si="3"/>
        <v>0.52380952380952384</v>
      </c>
      <c r="Q52" s="1">
        <v>-24732081</v>
      </c>
      <c r="R52" s="1">
        <v>243388369</v>
      </c>
      <c r="S52" s="1">
        <v>78941862</v>
      </c>
      <c r="T52" s="1">
        <f t="shared" si="0"/>
        <v>38712930</v>
      </c>
      <c r="U52" s="1">
        <v>40228932</v>
      </c>
      <c r="V52" s="1">
        <f t="shared" si="4"/>
        <v>322330231</v>
      </c>
      <c r="W52" s="1">
        <f t="shared" si="12"/>
        <v>297598150</v>
      </c>
      <c r="X52" s="9">
        <f t="shared" si="5"/>
        <v>3611543.2044817926</v>
      </c>
      <c r="Y52" s="9">
        <f t="shared" si="6"/>
        <v>3160798.8683473389</v>
      </c>
      <c r="Z52" s="3">
        <v>22.4</v>
      </c>
      <c r="AA52" s="12">
        <f t="shared" si="7"/>
        <v>3.9843750000000004</v>
      </c>
      <c r="AB52" s="3">
        <v>9.8000000000000007</v>
      </c>
      <c r="AC52" s="3">
        <v>2.8</v>
      </c>
      <c r="AD52" s="3">
        <v>9.8000000000000007</v>
      </c>
      <c r="AE52" s="3">
        <v>0</v>
      </c>
      <c r="AF52" s="16">
        <f t="shared" si="8"/>
        <v>9.8000000000000007</v>
      </c>
      <c r="AG52" s="8">
        <f t="shared" si="9"/>
        <v>0.43750000000000006</v>
      </c>
      <c r="AH52" s="8">
        <f t="shared" si="10"/>
        <v>0.125</v>
      </c>
      <c r="AI52" s="8">
        <f t="shared" si="11"/>
        <v>0.43750000000000006</v>
      </c>
    </row>
    <row r="53" spans="1:35" x14ac:dyDescent="0.35">
      <c r="A53" s="6">
        <v>2023</v>
      </c>
      <c r="B53" t="s">
        <v>5</v>
      </c>
      <c r="C53" t="s">
        <v>6</v>
      </c>
      <c r="D53" t="s">
        <v>36</v>
      </c>
      <c r="E53">
        <v>68</v>
      </c>
      <c r="F53" t="s">
        <v>319</v>
      </c>
      <c r="G53">
        <v>1</v>
      </c>
      <c r="J53">
        <v>1</v>
      </c>
      <c r="K53">
        <v>41</v>
      </c>
      <c r="L53">
        <v>25</v>
      </c>
      <c r="M53" s="3">
        <v>70.5</v>
      </c>
      <c r="N53" s="8">
        <f t="shared" si="1"/>
        <v>2.9411764705882353E-2</v>
      </c>
      <c r="O53" s="8">
        <f t="shared" si="2"/>
        <v>0.6029411764705882</v>
      </c>
      <c r="P53" s="8">
        <f t="shared" si="3"/>
        <v>0.36764705882352944</v>
      </c>
      <c r="Q53" s="1">
        <v>-19737844</v>
      </c>
      <c r="R53" s="1">
        <v>345668480</v>
      </c>
      <c r="S53" s="1">
        <v>67634636</v>
      </c>
      <c r="T53" s="1">
        <f t="shared" si="0"/>
        <v>36473400</v>
      </c>
      <c r="U53" s="1">
        <v>31161236</v>
      </c>
      <c r="V53" s="1">
        <f t="shared" si="4"/>
        <v>413303116</v>
      </c>
      <c r="W53" s="1">
        <f t="shared" si="12"/>
        <v>393565272</v>
      </c>
      <c r="X53" s="9">
        <f t="shared" si="5"/>
        <v>5862455.5460992912</v>
      </c>
      <c r="Y53" s="9">
        <f t="shared" si="6"/>
        <v>5420452.1985815605</v>
      </c>
      <c r="Z53" s="3">
        <v>37.06</v>
      </c>
      <c r="AA53" s="12">
        <f t="shared" si="7"/>
        <v>1.9023205612520235</v>
      </c>
      <c r="AB53" s="3">
        <v>10.85</v>
      </c>
      <c r="AC53" s="3">
        <v>14.8</v>
      </c>
      <c r="AD53" s="3">
        <v>9.41</v>
      </c>
      <c r="AE53" s="3">
        <v>2</v>
      </c>
      <c r="AF53" s="16">
        <f t="shared" si="8"/>
        <v>11.41</v>
      </c>
      <c r="AG53" s="8">
        <f t="shared" si="9"/>
        <v>0.29276848354020507</v>
      </c>
      <c r="AH53" s="8">
        <f t="shared" si="10"/>
        <v>0.39935240151106316</v>
      </c>
      <c r="AI53" s="8">
        <f t="shared" si="11"/>
        <v>0.30787911494873177</v>
      </c>
    </row>
    <row r="54" spans="1:35" x14ac:dyDescent="0.35">
      <c r="A54" s="6">
        <v>2023</v>
      </c>
      <c r="B54" t="s">
        <v>5</v>
      </c>
      <c r="C54" t="s">
        <v>6</v>
      </c>
      <c r="D54" t="s">
        <v>37</v>
      </c>
      <c r="E54">
        <v>67</v>
      </c>
      <c r="F54" t="s">
        <v>319</v>
      </c>
      <c r="J54">
        <v>10</v>
      </c>
      <c r="K54">
        <v>37</v>
      </c>
      <c r="L54">
        <v>20</v>
      </c>
      <c r="M54" s="3">
        <v>68.25</v>
      </c>
      <c r="N54" s="8">
        <f t="shared" si="1"/>
        <v>0.14925373134328357</v>
      </c>
      <c r="O54" s="8">
        <f t="shared" si="2"/>
        <v>0.55223880597014929</v>
      </c>
      <c r="P54" s="8">
        <f t="shared" si="3"/>
        <v>0.29850746268656714</v>
      </c>
      <c r="Q54" s="1">
        <v>-20561083</v>
      </c>
      <c r="R54" s="1">
        <v>237256456</v>
      </c>
      <c r="S54" s="1">
        <v>61078440</v>
      </c>
      <c r="T54" s="1">
        <f t="shared" si="0"/>
        <v>36068451</v>
      </c>
      <c r="U54" s="1">
        <v>25009989</v>
      </c>
      <c r="V54" s="1">
        <f t="shared" si="4"/>
        <v>298334896</v>
      </c>
      <c r="W54" s="1">
        <f t="shared" si="12"/>
        <v>277773813</v>
      </c>
      <c r="X54" s="9">
        <f t="shared" si="5"/>
        <v>4371207.2673992673</v>
      </c>
      <c r="Y54" s="9">
        <f t="shared" si="6"/>
        <v>4004760.5421245419</v>
      </c>
      <c r="Z54" s="3">
        <v>20.89</v>
      </c>
      <c r="AA54" s="12">
        <f t="shared" si="7"/>
        <v>3.2671134514121589</v>
      </c>
      <c r="AB54" s="3">
        <v>5.5</v>
      </c>
      <c r="AC54" s="3">
        <v>6.1</v>
      </c>
      <c r="AD54" s="3">
        <v>9.2899999999999991</v>
      </c>
      <c r="AE54" s="3">
        <v>0</v>
      </c>
      <c r="AF54" s="16">
        <f t="shared" si="8"/>
        <v>9.2899999999999991</v>
      </c>
      <c r="AG54" s="8">
        <f t="shared" si="9"/>
        <v>0.26328386787936814</v>
      </c>
      <c r="AH54" s="8">
        <f t="shared" si="10"/>
        <v>0.29200574437529914</v>
      </c>
      <c r="AI54" s="8">
        <f t="shared" si="11"/>
        <v>0.44471038774533267</v>
      </c>
    </row>
    <row r="55" spans="1:35" x14ac:dyDescent="0.35">
      <c r="A55" s="6">
        <v>2023</v>
      </c>
      <c r="B55" t="s">
        <v>5</v>
      </c>
      <c r="C55" t="s">
        <v>6</v>
      </c>
      <c r="D55" t="s">
        <v>38</v>
      </c>
      <c r="E55">
        <v>51</v>
      </c>
      <c r="F55" t="s">
        <v>318</v>
      </c>
      <c r="J55">
        <v>2</v>
      </c>
      <c r="K55">
        <v>27</v>
      </c>
      <c r="L55">
        <v>22</v>
      </c>
      <c r="M55" s="3">
        <v>53.5</v>
      </c>
      <c r="N55" s="8">
        <f t="shared" si="1"/>
        <v>3.9215686274509803E-2</v>
      </c>
      <c r="O55" s="8">
        <f t="shared" si="2"/>
        <v>0.52941176470588236</v>
      </c>
      <c r="P55" s="8">
        <f t="shared" si="3"/>
        <v>0.43137254901960786</v>
      </c>
      <c r="Q55" s="1">
        <v>-27489206</v>
      </c>
      <c r="R55" s="1">
        <v>159458526</v>
      </c>
      <c r="S55" s="1">
        <v>60475761</v>
      </c>
      <c r="T55" s="1">
        <f t="shared" si="0"/>
        <v>31221713</v>
      </c>
      <c r="U55" s="1">
        <v>29254048</v>
      </c>
      <c r="V55" s="1">
        <f t="shared" si="4"/>
        <v>219934287</v>
      </c>
      <c r="W55" s="1">
        <f t="shared" si="12"/>
        <v>192445081</v>
      </c>
      <c r="X55" s="9">
        <f t="shared" si="5"/>
        <v>4110921.2523364485</v>
      </c>
      <c r="Y55" s="9">
        <f t="shared" si="6"/>
        <v>3564116.6168224299</v>
      </c>
      <c r="Z55" s="3">
        <v>17.100000000000001</v>
      </c>
      <c r="AA55" s="12">
        <f t="shared" si="7"/>
        <v>3.1286549707602336</v>
      </c>
      <c r="AB55" s="3">
        <v>6.4</v>
      </c>
      <c r="AC55" s="3">
        <v>2</v>
      </c>
      <c r="AD55" s="3">
        <v>8.6999999999999993</v>
      </c>
      <c r="AE55" s="3">
        <v>0</v>
      </c>
      <c r="AF55" s="16">
        <f t="shared" si="8"/>
        <v>8.6999999999999993</v>
      </c>
      <c r="AG55" s="8">
        <f t="shared" si="9"/>
        <v>0.3742690058479532</v>
      </c>
      <c r="AH55" s="8">
        <f t="shared" si="10"/>
        <v>0.11695906432748537</v>
      </c>
      <c r="AI55" s="8">
        <f t="shared" si="11"/>
        <v>0.50877192982456132</v>
      </c>
    </row>
    <row r="56" spans="1:35" x14ac:dyDescent="0.35">
      <c r="A56" s="6">
        <v>2023</v>
      </c>
      <c r="B56" t="s">
        <v>5</v>
      </c>
      <c r="C56" t="s">
        <v>6</v>
      </c>
      <c r="D56" t="s">
        <v>39</v>
      </c>
      <c r="E56">
        <v>104</v>
      </c>
      <c r="F56" t="s">
        <v>322</v>
      </c>
      <c r="J56">
        <v>2</v>
      </c>
      <c r="K56">
        <v>57</v>
      </c>
      <c r="L56">
        <v>45</v>
      </c>
      <c r="M56" s="3">
        <v>109.375</v>
      </c>
      <c r="N56" s="8">
        <f t="shared" si="1"/>
        <v>1.9230769230769232E-2</v>
      </c>
      <c r="O56" s="8">
        <f t="shared" si="2"/>
        <v>0.54807692307692313</v>
      </c>
      <c r="P56" s="8">
        <f t="shared" si="3"/>
        <v>0.43269230769230771</v>
      </c>
      <c r="Q56" s="1">
        <v>-31460259</v>
      </c>
      <c r="R56" s="1">
        <v>364496276</v>
      </c>
      <c r="S56" s="1">
        <v>85197471</v>
      </c>
      <c r="T56" s="1">
        <f t="shared" si="0"/>
        <v>47540664</v>
      </c>
      <c r="U56" s="1">
        <v>37656807</v>
      </c>
      <c r="V56" s="1">
        <f t="shared" si="4"/>
        <v>449693747</v>
      </c>
      <c r="W56" s="1">
        <f t="shared" si="12"/>
        <v>418233488</v>
      </c>
      <c r="X56" s="9">
        <f t="shared" si="5"/>
        <v>4111485.686857143</v>
      </c>
      <c r="Y56" s="9">
        <f t="shared" si="6"/>
        <v>3767194.88</v>
      </c>
      <c r="Z56" s="3">
        <v>36.43</v>
      </c>
      <c r="AA56" s="12">
        <f t="shared" si="7"/>
        <v>3.0023332418336537</v>
      </c>
      <c r="AB56" s="3">
        <v>6.38</v>
      </c>
      <c r="AC56" s="3">
        <v>9.36</v>
      </c>
      <c r="AD56" s="3">
        <v>20.059999999999999</v>
      </c>
      <c r="AE56" s="3">
        <v>0.63</v>
      </c>
      <c r="AF56" s="16">
        <f t="shared" si="8"/>
        <v>20.689999999999998</v>
      </c>
      <c r="AG56" s="8">
        <f t="shared" si="9"/>
        <v>0.17513038704364534</v>
      </c>
      <c r="AH56" s="8">
        <f t="shared" si="10"/>
        <v>0.25693110074114739</v>
      </c>
      <c r="AI56" s="8">
        <f t="shared" si="11"/>
        <v>0.56793851221520719</v>
      </c>
    </row>
    <row r="57" spans="1:35" x14ac:dyDescent="0.35">
      <c r="A57" s="6">
        <v>2023</v>
      </c>
      <c r="B57" t="s">
        <v>5</v>
      </c>
      <c r="C57" t="s">
        <v>6</v>
      </c>
      <c r="D57" t="s">
        <v>59</v>
      </c>
      <c r="E57">
        <v>99</v>
      </c>
      <c r="F57" t="s">
        <v>320</v>
      </c>
      <c r="G57">
        <v>1</v>
      </c>
      <c r="I57">
        <v>2</v>
      </c>
      <c r="J57">
        <v>11</v>
      </c>
      <c r="K57">
        <v>55</v>
      </c>
      <c r="L57">
        <v>30</v>
      </c>
      <c r="M57" s="3">
        <v>100.375</v>
      </c>
      <c r="N57" s="8">
        <f t="shared" si="1"/>
        <v>0.14141414141414141</v>
      </c>
      <c r="O57" s="8">
        <f t="shared" si="2"/>
        <v>0.55555555555555558</v>
      </c>
      <c r="P57" s="8">
        <f t="shared" si="3"/>
        <v>0.30303030303030304</v>
      </c>
      <c r="Q57" s="1">
        <v>-34251285</v>
      </c>
      <c r="R57" s="1">
        <v>365488051</v>
      </c>
      <c r="S57" s="1">
        <v>107735049</v>
      </c>
      <c r="T57" s="1">
        <f t="shared" si="0"/>
        <v>57214870</v>
      </c>
      <c r="U57" s="1">
        <v>50520179</v>
      </c>
      <c r="V57" s="1">
        <f t="shared" si="4"/>
        <v>473223100</v>
      </c>
      <c r="W57" s="1">
        <f t="shared" si="12"/>
        <v>438971815</v>
      </c>
      <c r="X57" s="9">
        <f t="shared" si="5"/>
        <v>4714551.4321295144</v>
      </c>
      <c r="Y57" s="9">
        <f t="shared" si="6"/>
        <v>4211237.0709838104</v>
      </c>
      <c r="Z57" s="3">
        <v>37.049999999999997</v>
      </c>
      <c r="AA57" s="12">
        <f t="shared" si="7"/>
        <v>2.7091767881241569</v>
      </c>
      <c r="AB57" s="3">
        <v>4.4000000000000004</v>
      </c>
      <c r="AC57" s="3">
        <v>12.9</v>
      </c>
      <c r="AD57" s="3">
        <v>19.75</v>
      </c>
      <c r="AE57" s="3">
        <v>0</v>
      </c>
      <c r="AF57" s="16">
        <f t="shared" si="8"/>
        <v>19.75</v>
      </c>
      <c r="AG57" s="8">
        <f t="shared" si="9"/>
        <v>0.11875843454790826</v>
      </c>
      <c r="AH57" s="8">
        <f t="shared" si="10"/>
        <v>0.34817813765182187</v>
      </c>
      <c r="AI57" s="8">
        <f t="shared" si="11"/>
        <v>0.53306342780026994</v>
      </c>
    </row>
    <row r="58" spans="1:35" x14ac:dyDescent="0.35">
      <c r="A58" s="6">
        <v>2023</v>
      </c>
      <c r="B58" t="s">
        <v>5</v>
      </c>
      <c r="C58" t="s">
        <v>6</v>
      </c>
      <c r="D58" t="s">
        <v>62</v>
      </c>
      <c r="E58">
        <v>99</v>
      </c>
      <c r="F58" t="s">
        <v>320</v>
      </c>
      <c r="I58">
        <v>1</v>
      </c>
      <c r="J58">
        <v>6</v>
      </c>
      <c r="K58">
        <v>43</v>
      </c>
      <c r="L58">
        <v>49</v>
      </c>
      <c r="M58" s="3">
        <v>104.125</v>
      </c>
      <c r="N58" s="8">
        <f t="shared" si="1"/>
        <v>7.0707070707070704E-2</v>
      </c>
      <c r="O58" s="8">
        <f t="shared" si="2"/>
        <v>0.43434343434343436</v>
      </c>
      <c r="P58" s="8">
        <f t="shared" si="3"/>
        <v>0.49494949494949497</v>
      </c>
      <c r="Q58" s="1">
        <v>-29721675</v>
      </c>
      <c r="R58" s="1">
        <v>307805801</v>
      </c>
      <c r="S58" s="1">
        <v>82019241</v>
      </c>
      <c r="T58" s="1">
        <f t="shared" si="0"/>
        <v>45678330</v>
      </c>
      <c r="U58" s="1">
        <v>36340911</v>
      </c>
      <c r="V58" s="1">
        <f t="shared" si="4"/>
        <v>389825042</v>
      </c>
      <c r="W58" s="1">
        <f t="shared" si="12"/>
        <v>360103367</v>
      </c>
      <c r="X58" s="9">
        <f t="shared" si="5"/>
        <v>3743817.9303721488</v>
      </c>
      <c r="Y58" s="9">
        <f t="shared" si="6"/>
        <v>3394805.5798319327</v>
      </c>
      <c r="Z58" s="3">
        <v>28.01</v>
      </c>
      <c r="AA58" s="12">
        <f t="shared" si="7"/>
        <v>3.7174223491610139</v>
      </c>
      <c r="AB58" s="3">
        <v>4.3899999999999997</v>
      </c>
      <c r="AC58" s="3">
        <v>7.55</v>
      </c>
      <c r="AD58" s="3">
        <v>15.07</v>
      </c>
      <c r="AE58" s="3">
        <v>1</v>
      </c>
      <c r="AF58" s="16">
        <f t="shared" si="8"/>
        <v>16.07</v>
      </c>
      <c r="AG58" s="8">
        <f t="shared" si="9"/>
        <v>0.15672973937879328</v>
      </c>
      <c r="AH58" s="8">
        <f t="shared" si="10"/>
        <v>0.26954659050339164</v>
      </c>
      <c r="AI58" s="8">
        <f t="shared" si="11"/>
        <v>0.573723670117815</v>
      </c>
    </row>
    <row r="59" spans="1:35" x14ac:dyDescent="0.35">
      <c r="A59" s="6">
        <v>2023</v>
      </c>
      <c r="B59" t="s">
        <v>5</v>
      </c>
      <c r="C59" t="s">
        <v>6</v>
      </c>
      <c r="D59" t="s">
        <v>40</v>
      </c>
      <c r="E59">
        <v>64</v>
      </c>
      <c r="F59" t="s">
        <v>319</v>
      </c>
      <c r="I59">
        <v>1</v>
      </c>
      <c r="J59">
        <v>5</v>
      </c>
      <c r="K59">
        <v>48</v>
      </c>
      <c r="L59">
        <v>10</v>
      </c>
      <c r="M59" s="3">
        <v>64.375</v>
      </c>
      <c r="N59" s="8">
        <f t="shared" si="1"/>
        <v>9.375E-2</v>
      </c>
      <c r="O59" s="8">
        <f t="shared" si="2"/>
        <v>0.75</v>
      </c>
      <c r="P59" s="8">
        <f t="shared" si="3"/>
        <v>0.15625</v>
      </c>
      <c r="Q59" s="1">
        <v>-20421120</v>
      </c>
      <c r="R59" s="1">
        <v>219222525</v>
      </c>
      <c r="S59" s="1">
        <v>49957732</v>
      </c>
      <c r="T59" s="1">
        <f t="shared" si="0"/>
        <v>32096312</v>
      </c>
      <c r="U59" s="1">
        <v>17861420</v>
      </c>
      <c r="V59" s="1">
        <f t="shared" si="4"/>
        <v>269180257</v>
      </c>
      <c r="W59" s="1">
        <f t="shared" si="12"/>
        <v>248759137</v>
      </c>
      <c r="X59" s="9">
        <f t="shared" si="5"/>
        <v>4181440.885436893</v>
      </c>
      <c r="Y59" s="9">
        <f t="shared" si="6"/>
        <v>3903981.9339805827</v>
      </c>
      <c r="Z59" s="3">
        <v>16.36</v>
      </c>
      <c r="AA59" s="12">
        <f t="shared" si="7"/>
        <v>3.9349022004889975</v>
      </c>
      <c r="AB59" s="3">
        <v>4.63</v>
      </c>
      <c r="AC59" s="3">
        <v>3</v>
      </c>
      <c r="AD59" s="3">
        <v>8.73</v>
      </c>
      <c r="AE59" s="3">
        <v>0</v>
      </c>
      <c r="AF59" s="16">
        <f t="shared" si="8"/>
        <v>8.73</v>
      </c>
      <c r="AG59" s="8">
        <f t="shared" si="9"/>
        <v>0.2830073349633252</v>
      </c>
      <c r="AH59" s="8">
        <f t="shared" si="10"/>
        <v>0.18337408312958436</v>
      </c>
      <c r="AI59" s="8">
        <f t="shared" si="11"/>
        <v>0.53361858190709055</v>
      </c>
    </row>
    <row r="60" spans="1:35" x14ac:dyDescent="0.35">
      <c r="A60" s="6">
        <v>2023</v>
      </c>
      <c r="B60" t="s">
        <v>5</v>
      </c>
      <c r="C60" t="s">
        <v>6</v>
      </c>
      <c r="D60" t="s">
        <v>56</v>
      </c>
      <c r="E60">
        <v>65</v>
      </c>
      <c r="F60" t="s">
        <v>319</v>
      </c>
      <c r="G60">
        <v>1</v>
      </c>
      <c r="J60">
        <v>3</v>
      </c>
      <c r="K60">
        <v>45</v>
      </c>
      <c r="L60">
        <v>16</v>
      </c>
      <c r="M60" s="3">
        <v>66.125</v>
      </c>
      <c r="N60" s="8">
        <f t="shared" si="1"/>
        <v>6.1538461538461542E-2</v>
      </c>
      <c r="O60" s="8">
        <f t="shared" si="2"/>
        <v>0.69230769230769229</v>
      </c>
      <c r="P60" s="8">
        <f t="shared" si="3"/>
        <v>0.24615384615384617</v>
      </c>
      <c r="Q60" s="1">
        <v>-23243136</v>
      </c>
      <c r="R60" s="1">
        <v>253513550</v>
      </c>
      <c r="S60" s="1">
        <v>51392166</v>
      </c>
      <c r="T60" s="1">
        <f t="shared" si="0"/>
        <v>26010581</v>
      </c>
      <c r="U60" s="1">
        <v>25381585</v>
      </c>
      <c r="V60" s="1">
        <f t="shared" si="4"/>
        <v>304905716</v>
      </c>
      <c r="W60" s="1">
        <f t="shared" si="12"/>
        <v>281662580</v>
      </c>
      <c r="X60" s="9">
        <f t="shared" si="5"/>
        <v>4611050.5255198488</v>
      </c>
      <c r="Y60" s="9">
        <f t="shared" si="6"/>
        <v>4227208.0302457465</v>
      </c>
      <c r="Z60" s="3">
        <v>21.8</v>
      </c>
      <c r="AA60" s="12">
        <f t="shared" si="7"/>
        <v>3.0332568807339451</v>
      </c>
      <c r="AB60" s="3">
        <v>8.6999999999999993</v>
      </c>
      <c r="AC60" s="3">
        <v>1.7</v>
      </c>
      <c r="AD60" s="3">
        <v>9.4</v>
      </c>
      <c r="AE60" s="3">
        <v>2</v>
      </c>
      <c r="AF60" s="16">
        <f t="shared" si="8"/>
        <v>11.4</v>
      </c>
      <c r="AG60" s="8">
        <f t="shared" si="9"/>
        <v>0.39908256880733939</v>
      </c>
      <c r="AH60" s="8">
        <f t="shared" si="10"/>
        <v>7.7981651376146779E-2</v>
      </c>
      <c r="AI60" s="8">
        <f t="shared" si="11"/>
        <v>0.52293577981651373</v>
      </c>
    </row>
    <row r="61" spans="1:35" x14ac:dyDescent="0.35">
      <c r="A61" s="6">
        <v>2023</v>
      </c>
      <c r="B61" t="s">
        <v>5</v>
      </c>
      <c r="C61" t="s">
        <v>6</v>
      </c>
      <c r="D61" t="s">
        <v>41</v>
      </c>
      <c r="E61">
        <v>48</v>
      </c>
      <c r="F61" t="s">
        <v>318</v>
      </c>
      <c r="I61">
        <v>1</v>
      </c>
      <c r="J61">
        <v>5</v>
      </c>
      <c r="K61">
        <v>35</v>
      </c>
      <c r="L61">
        <v>7</v>
      </c>
      <c r="M61" s="3">
        <v>48</v>
      </c>
      <c r="N61" s="8">
        <f t="shared" si="1"/>
        <v>0.125</v>
      </c>
      <c r="O61" s="8">
        <f t="shared" si="2"/>
        <v>0.72916666666666663</v>
      </c>
      <c r="P61" s="8">
        <f t="shared" si="3"/>
        <v>0.14583333333333334</v>
      </c>
      <c r="Q61" s="1">
        <v>-13702081</v>
      </c>
      <c r="R61" s="1">
        <v>139991064</v>
      </c>
      <c r="S61" s="1">
        <v>41550667</v>
      </c>
      <c r="T61" s="1">
        <f t="shared" si="0"/>
        <v>27085493</v>
      </c>
      <c r="U61" s="1">
        <v>14465174</v>
      </c>
      <c r="V61" s="1">
        <f t="shared" si="4"/>
        <v>181541731</v>
      </c>
      <c r="W61" s="1">
        <f t="shared" si="12"/>
        <v>167839650</v>
      </c>
      <c r="X61" s="9">
        <f t="shared" si="5"/>
        <v>3782119.3958333335</v>
      </c>
      <c r="Y61" s="9">
        <f t="shared" si="6"/>
        <v>3480761.6041666665</v>
      </c>
      <c r="Z61" s="3">
        <v>14.3</v>
      </c>
      <c r="AA61" s="12">
        <f t="shared" si="7"/>
        <v>3.3566433566433567</v>
      </c>
      <c r="AB61" s="3">
        <v>2</v>
      </c>
      <c r="AC61" s="3">
        <v>1</v>
      </c>
      <c r="AD61" s="3">
        <v>10.3</v>
      </c>
      <c r="AE61" s="3">
        <v>1</v>
      </c>
      <c r="AF61" s="16">
        <f t="shared" si="8"/>
        <v>11.3</v>
      </c>
      <c r="AG61" s="8">
        <f t="shared" si="9"/>
        <v>0.13986013986013984</v>
      </c>
      <c r="AH61" s="8">
        <f t="shared" si="10"/>
        <v>6.9930069930069921E-2</v>
      </c>
      <c r="AI61" s="8">
        <f t="shared" si="11"/>
        <v>0.79020979020979021</v>
      </c>
    </row>
    <row r="62" spans="1:35" x14ac:dyDescent="0.35">
      <c r="A62" s="6">
        <v>2023</v>
      </c>
      <c r="B62" t="s">
        <v>5</v>
      </c>
      <c r="C62" t="s">
        <v>6</v>
      </c>
      <c r="D62" t="s">
        <v>53</v>
      </c>
      <c r="E62">
        <v>60</v>
      </c>
      <c r="F62" t="s">
        <v>318</v>
      </c>
      <c r="G62">
        <v>1</v>
      </c>
      <c r="J62">
        <v>1</v>
      </c>
      <c r="K62">
        <v>28</v>
      </c>
      <c r="L62">
        <v>30</v>
      </c>
      <c r="M62" s="3">
        <v>63.125</v>
      </c>
      <c r="N62" s="8">
        <f t="shared" si="1"/>
        <v>3.3333333333333333E-2</v>
      </c>
      <c r="O62" s="8">
        <f t="shared" si="2"/>
        <v>0.46666666666666667</v>
      </c>
      <c r="P62" s="8">
        <f t="shared" si="3"/>
        <v>0.5</v>
      </c>
      <c r="Q62" s="1">
        <v>-18701389</v>
      </c>
      <c r="R62" s="1">
        <v>159989275</v>
      </c>
      <c r="S62" s="1">
        <v>59306621</v>
      </c>
      <c r="T62" s="1">
        <f t="shared" si="0"/>
        <v>26871338</v>
      </c>
      <c r="U62" s="1">
        <v>32435283</v>
      </c>
      <c r="V62" s="1">
        <f t="shared" si="4"/>
        <v>219295896</v>
      </c>
      <c r="W62" s="1">
        <f t="shared" si="12"/>
        <v>200594507</v>
      </c>
      <c r="X62" s="9">
        <f t="shared" si="5"/>
        <v>3473994.392079208</v>
      </c>
      <c r="Y62" s="9">
        <f t="shared" si="6"/>
        <v>2960168.1267326735</v>
      </c>
      <c r="Z62" s="3">
        <v>15.09</v>
      </c>
      <c r="AA62" s="12">
        <f t="shared" si="7"/>
        <v>4.1832339297548042</v>
      </c>
      <c r="AB62" s="3">
        <v>2</v>
      </c>
      <c r="AC62" s="3">
        <v>8.4</v>
      </c>
      <c r="AD62" s="3">
        <v>4.6900000000000004</v>
      </c>
      <c r="AE62" s="3">
        <v>0</v>
      </c>
      <c r="AF62" s="16">
        <f t="shared" si="8"/>
        <v>4.6900000000000004</v>
      </c>
      <c r="AG62" s="8">
        <f t="shared" si="9"/>
        <v>0.13253810470510272</v>
      </c>
      <c r="AH62" s="8">
        <f t="shared" si="10"/>
        <v>0.55666003976143141</v>
      </c>
      <c r="AI62" s="8">
        <f t="shared" si="11"/>
        <v>0.3108018555334659</v>
      </c>
    </row>
    <row r="63" spans="1:35" x14ac:dyDescent="0.35">
      <c r="A63" s="6">
        <v>2023</v>
      </c>
      <c r="B63" t="s">
        <v>5</v>
      </c>
      <c r="C63" t="s">
        <v>6</v>
      </c>
      <c r="D63" t="s">
        <v>42</v>
      </c>
      <c r="E63">
        <v>75</v>
      </c>
      <c r="F63" t="s">
        <v>319</v>
      </c>
      <c r="I63">
        <v>1</v>
      </c>
      <c r="J63">
        <v>4</v>
      </c>
      <c r="K63">
        <v>45</v>
      </c>
      <c r="L63">
        <v>25</v>
      </c>
      <c r="M63" s="3">
        <v>77.375</v>
      </c>
      <c r="N63" s="8">
        <f t="shared" si="1"/>
        <v>6.6666666666666666E-2</v>
      </c>
      <c r="O63" s="8">
        <f t="shared" si="2"/>
        <v>0.6</v>
      </c>
      <c r="P63" s="8">
        <f t="shared" si="3"/>
        <v>0.33333333333333331</v>
      </c>
      <c r="Q63" s="1">
        <v>-21326158</v>
      </c>
      <c r="R63" s="1">
        <v>236494356</v>
      </c>
      <c r="S63" s="1">
        <v>53591547</v>
      </c>
      <c r="T63" s="1">
        <f t="shared" si="0"/>
        <v>33596797</v>
      </c>
      <c r="U63" s="1">
        <v>19994750</v>
      </c>
      <c r="V63" s="1">
        <f t="shared" si="4"/>
        <v>290085903</v>
      </c>
      <c r="W63" s="1">
        <f t="shared" si="12"/>
        <v>268759745</v>
      </c>
      <c r="X63" s="9">
        <f t="shared" si="5"/>
        <v>3749090.830371567</v>
      </c>
      <c r="Y63" s="9">
        <f t="shared" si="6"/>
        <v>3490677.2600969304</v>
      </c>
      <c r="Z63" s="3">
        <v>20.440000000000001</v>
      </c>
      <c r="AA63" s="12">
        <f t="shared" si="7"/>
        <v>3.7854696673189823</v>
      </c>
      <c r="AB63" s="3">
        <v>8.8000000000000007</v>
      </c>
      <c r="AC63" s="3">
        <v>2.44</v>
      </c>
      <c r="AD63" s="3">
        <v>9.1999999999999993</v>
      </c>
      <c r="AE63" s="3">
        <v>0</v>
      </c>
      <c r="AF63" s="16">
        <f t="shared" si="8"/>
        <v>9.1999999999999993</v>
      </c>
      <c r="AG63" s="8">
        <f t="shared" si="9"/>
        <v>0.43052837573385522</v>
      </c>
      <c r="AH63" s="8">
        <f t="shared" si="10"/>
        <v>0.11937377690802348</v>
      </c>
      <c r="AI63" s="8">
        <f t="shared" si="11"/>
        <v>0.45009784735812125</v>
      </c>
    </row>
    <row r="64" spans="1:35" x14ac:dyDescent="0.35">
      <c r="A64" s="6">
        <v>2023</v>
      </c>
      <c r="B64" t="s">
        <v>5</v>
      </c>
      <c r="C64" t="s">
        <v>6</v>
      </c>
      <c r="D64" t="s">
        <v>43</v>
      </c>
      <c r="E64">
        <v>51</v>
      </c>
      <c r="F64" t="s">
        <v>318</v>
      </c>
      <c r="J64">
        <v>4</v>
      </c>
      <c r="K64">
        <v>25</v>
      </c>
      <c r="L64">
        <v>22</v>
      </c>
      <c r="M64" s="3">
        <v>53.25</v>
      </c>
      <c r="N64" s="8">
        <f t="shared" si="1"/>
        <v>7.8431372549019607E-2</v>
      </c>
      <c r="O64" s="8">
        <f t="shared" si="2"/>
        <v>0.49019607843137253</v>
      </c>
      <c r="P64" s="8">
        <f t="shared" si="3"/>
        <v>0.43137254901960786</v>
      </c>
      <c r="Q64" s="1">
        <v>-16642103</v>
      </c>
      <c r="R64" s="1">
        <v>211294776</v>
      </c>
      <c r="S64" s="1">
        <v>37805533</v>
      </c>
      <c r="T64" s="1">
        <f t="shared" si="0"/>
        <v>21427607</v>
      </c>
      <c r="U64" s="1">
        <v>16377926</v>
      </c>
      <c r="V64" s="1">
        <f t="shared" si="4"/>
        <v>249100309</v>
      </c>
      <c r="W64" s="1">
        <f t="shared" si="12"/>
        <v>232458206</v>
      </c>
      <c r="X64" s="9">
        <f t="shared" si="5"/>
        <v>4677940.075117371</v>
      </c>
      <c r="Y64" s="9">
        <f t="shared" si="6"/>
        <v>4370373.3896713611</v>
      </c>
      <c r="Z64" s="3">
        <v>22.75</v>
      </c>
      <c r="AA64" s="12">
        <f t="shared" si="7"/>
        <v>2.3406593406593408</v>
      </c>
      <c r="AB64" s="3">
        <v>3</v>
      </c>
      <c r="AC64" s="3">
        <v>5.85</v>
      </c>
      <c r="AD64" s="3">
        <v>12.9</v>
      </c>
      <c r="AE64" s="3">
        <v>1</v>
      </c>
      <c r="AF64" s="16">
        <f t="shared" si="8"/>
        <v>13.9</v>
      </c>
      <c r="AG64" s="8">
        <f t="shared" si="9"/>
        <v>0.13186813186813187</v>
      </c>
      <c r="AH64" s="8">
        <f t="shared" si="10"/>
        <v>0.25714285714285712</v>
      </c>
      <c r="AI64" s="8">
        <f t="shared" si="11"/>
        <v>0.61098901098901104</v>
      </c>
    </row>
    <row r="65" spans="1:35" x14ac:dyDescent="0.35">
      <c r="A65" s="6">
        <v>2023</v>
      </c>
      <c r="B65" t="s">
        <v>68</v>
      </c>
      <c r="C65" t="s">
        <v>69</v>
      </c>
      <c r="D65" t="s">
        <v>75</v>
      </c>
      <c r="E65">
        <v>85</v>
      </c>
      <c r="F65" t="s">
        <v>320</v>
      </c>
      <c r="I65">
        <v>18</v>
      </c>
      <c r="J65">
        <v>7</v>
      </c>
      <c r="K65">
        <v>48</v>
      </c>
      <c r="L65">
        <v>12</v>
      </c>
      <c r="M65" s="3">
        <v>81.125</v>
      </c>
      <c r="N65" s="8">
        <f t="shared" si="1"/>
        <v>0.29411764705882354</v>
      </c>
      <c r="O65" s="8">
        <f t="shared" si="2"/>
        <v>0.56470588235294117</v>
      </c>
      <c r="P65" s="8">
        <f t="shared" si="3"/>
        <v>0.14117647058823529</v>
      </c>
      <c r="Q65" s="1">
        <v>-35702691</v>
      </c>
      <c r="R65" s="1">
        <v>275070712</v>
      </c>
      <c r="S65" s="1">
        <v>49153817</v>
      </c>
      <c r="T65" s="1">
        <f t="shared" si="0"/>
        <v>26840513</v>
      </c>
      <c r="U65" s="1">
        <v>22313304</v>
      </c>
      <c r="V65" s="1">
        <f t="shared" si="4"/>
        <v>324224529</v>
      </c>
      <c r="W65" s="1">
        <f t="shared" si="12"/>
        <v>288521838</v>
      </c>
      <c r="X65" s="9">
        <f t="shared" si="5"/>
        <v>3996604.3636363638</v>
      </c>
      <c r="Y65" s="9">
        <f t="shared" si="6"/>
        <v>3721555.9322033897</v>
      </c>
      <c r="Z65" s="3">
        <v>26.79</v>
      </c>
      <c r="AA65" s="12">
        <f t="shared" si="7"/>
        <v>3.0281821575214631</v>
      </c>
      <c r="AB65" s="3">
        <v>9.1300000000000008</v>
      </c>
      <c r="AC65" s="3">
        <v>1.85</v>
      </c>
      <c r="AD65" s="3">
        <v>13.84</v>
      </c>
      <c r="AE65" s="3">
        <v>1.97</v>
      </c>
      <c r="AF65" s="16">
        <f t="shared" si="8"/>
        <v>15.81</v>
      </c>
      <c r="AG65" s="8">
        <f t="shared" si="9"/>
        <v>0.34079880552444947</v>
      </c>
      <c r="AH65" s="8">
        <f t="shared" si="10"/>
        <v>6.9055617767823818E-2</v>
      </c>
      <c r="AI65" s="8">
        <f t="shared" si="11"/>
        <v>0.59014557670772683</v>
      </c>
    </row>
    <row r="66" spans="1:35" x14ac:dyDescent="0.35">
      <c r="A66" s="6">
        <v>2023</v>
      </c>
      <c r="B66" t="s">
        <v>68</v>
      </c>
      <c r="C66" t="s">
        <v>69</v>
      </c>
      <c r="D66" t="s">
        <v>88</v>
      </c>
      <c r="E66">
        <v>97</v>
      </c>
      <c r="F66" t="s">
        <v>320</v>
      </c>
      <c r="I66">
        <v>29</v>
      </c>
      <c r="J66">
        <v>15</v>
      </c>
      <c r="K66">
        <v>43</v>
      </c>
      <c r="L66">
        <v>10</v>
      </c>
      <c r="M66" s="3">
        <v>89.125</v>
      </c>
      <c r="N66" s="8">
        <f t="shared" si="1"/>
        <v>0.45360824742268041</v>
      </c>
      <c r="O66" s="8">
        <f t="shared" si="2"/>
        <v>0.44329896907216493</v>
      </c>
      <c r="P66" s="8">
        <f t="shared" si="3"/>
        <v>0.10309278350515463</v>
      </c>
      <c r="Q66" s="1">
        <v>-32899906</v>
      </c>
      <c r="R66" s="1">
        <v>258175135</v>
      </c>
      <c r="S66" s="1">
        <v>77125251</v>
      </c>
      <c r="T66" s="1">
        <f t="shared" ref="T66:T129" si="13">S66-U66</f>
        <v>35583459</v>
      </c>
      <c r="U66" s="1">
        <v>41541792</v>
      </c>
      <c r="V66" s="1">
        <f t="shared" si="4"/>
        <v>335300386</v>
      </c>
      <c r="W66" s="1">
        <f t="shared" si="12"/>
        <v>302400480</v>
      </c>
      <c r="X66" s="9">
        <f t="shared" si="5"/>
        <v>3762136.1683029453</v>
      </c>
      <c r="Y66" s="9">
        <f t="shared" si="6"/>
        <v>3296029.1051893407</v>
      </c>
      <c r="Z66" s="3">
        <v>32.799999999999997</v>
      </c>
      <c r="AA66" s="12">
        <f t="shared" si="7"/>
        <v>2.7172256097560976</v>
      </c>
      <c r="AB66" s="3">
        <v>4.3499999999999996</v>
      </c>
      <c r="AC66" s="3">
        <v>6.75</v>
      </c>
      <c r="AD66" s="3">
        <v>20.7</v>
      </c>
      <c r="AE66" s="3">
        <v>1</v>
      </c>
      <c r="AF66" s="16">
        <f t="shared" si="8"/>
        <v>21.7</v>
      </c>
      <c r="AG66" s="8">
        <f t="shared" si="9"/>
        <v>0.1326219512195122</v>
      </c>
      <c r="AH66" s="8">
        <f t="shared" si="10"/>
        <v>0.20579268292682928</v>
      </c>
      <c r="AI66" s="8">
        <f t="shared" si="11"/>
        <v>0.66158536585365857</v>
      </c>
    </row>
    <row r="67" spans="1:35" x14ac:dyDescent="0.35">
      <c r="A67" s="6">
        <v>2023</v>
      </c>
      <c r="B67" t="s">
        <v>68</v>
      </c>
      <c r="C67" t="s">
        <v>69</v>
      </c>
      <c r="D67" t="s">
        <v>84</v>
      </c>
      <c r="E67">
        <v>77</v>
      </c>
      <c r="F67" t="s">
        <v>319</v>
      </c>
      <c r="G67">
        <v>1</v>
      </c>
      <c r="I67">
        <v>19</v>
      </c>
      <c r="J67">
        <v>17</v>
      </c>
      <c r="K67">
        <v>35</v>
      </c>
      <c r="L67">
        <v>5</v>
      </c>
      <c r="M67" s="3">
        <v>70.25</v>
      </c>
      <c r="N67" s="8">
        <f t="shared" ref="N67:N130" si="14">(G67+H67+I67+J67)/E67</f>
        <v>0.48051948051948051</v>
      </c>
      <c r="O67" s="8">
        <f t="shared" ref="O67:O130" si="15">K67/E67</f>
        <v>0.45454545454545453</v>
      </c>
      <c r="P67" s="8">
        <f t="shared" ref="P67:P130" si="16">L67/E67</f>
        <v>6.4935064935064929E-2</v>
      </c>
      <c r="Q67" s="1">
        <v>-31594495</v>
      </c>
      <c r="R67" s="1">
        <v>278762828</v>
      </c>
      <c r="S67" s="1">
        <v>45513684</v>
      </c>
      <c r="T67" s="1">
        <f t="shared" si="13"/>
        <v>25215300</v>
      </c>
      <c r="U67" s="1">
        <v>20298384</v>
      </c>
      <c r="V67" s="1">
        <f t="shared" ref="V67:V130" si="17">R67+S67</f>
        <v>324276512</v>
      </c>
      <c r="W67" s="1">
        <f t="shared" si="12"/>
        <v>292682017</v>
      </c>
      <c r="X67" s="9">
        <f t="shared" ref="X67:X130" si="18">V67/M67</f>
        <v>4616035.7580071175</v>
      </c>
      <c r="Y67" s="9">
        <f t="shared" ref="Y67:Y130" si="19">(V67-U67)/M67</f>
        <v>4327090.7900355868</v>
      </c>
      <c r="Z67" s="3">
        <v>28.24</v>
      </c>
      <c r="AA67" s="12">
        <f t="shared" ref="AA67:AA130" si="20">M67/Z67</f>
        <v>2.4876062322946177</v>
      </c>
      <c r="AB67" s="3">
        <v>9.9600000000000009</v>
      </c>
      <c r="AC67" s="3">
        <v>3.38</v>
      </c>
      <c r="AD67" s="3">
        <v>12.4</v>
      </c>
      <c r="AE67" s="3">
        <v>2.5</v>
      </c>
      <c r="AF67" s="16">
        <f t="shared" ref="AF67:AF130" si="21">AD67+AE67</f>
        <v>14.9</v>
      </c>
      <c r="AG67" s="8">
        <f t="shared" ref="AG67:AG130" si="22">AB67/Z67</f>
        <v>0.35269121813031168</v>
      </c>
      <c r="AH67" s="8">
        <f t="shared" ref="AH67:AH130" si="23">AC67/Z67</f>
        <v>0.11968838526912182</v>
      </c>
      <c r="AI67" s="8">
        <f t="shared" ref="AI67:AI130" si="24">AF67/Z67</f>
        <v>0.52762039660056659</v>
      </c>
    </row>
    <row r="68" spans="1:35" x14ac:dyDescent="0.35">
      <c r="A68" s="6">
        <v>2023</v>
      </c>
      <c r="B68" t="s">
        <v>68</v>
      </c>
      <c r="C68" t="s">
        <v>69</v>
      </c>
      <c r="D68" t="s">
        <v>86</v>
      </c>
      <c r="E68">
        <v>75</v>
      </c>
      <c r="F68" t="s">
        <v>319</v>
      </c>
      <c r="G68">
        <v>1</v>
      </c>
      <c r="I68">
        <v>17</v>
      </c>
      <c r="J68">
        <v>6</v>
      </c>
      <c r="K68">
        <v>34</v>
      </c>
      <c r="L68">
        <v>17</v>
      </c>
      <c r="M68" s="3">
        <v>71.625</v>
      </c>
      <c r="N68" s="8">
        <f t="shared" si="14"/>
        <v>0.32</v>
      </c>
      <c r="O68" s="8">
        <f t="shared" si="15"/>
        <v>0.45333333333333331</v>
      </c>
      <c r="P68" s="8">
        <f t="shared" si="16"/>
        <v>0.22666666666666666</v>
      </c>
      <c r="Q68" s="1">
        <v>-30776611</v>
      </c>
      <c r="R68" s="1">
        <v>240402943</v>
      </c>
      <c r="S68" s="1">
        <v>50079001</v>
      </c>
      <c r="T68" s="1">
        <f t="shared" si="13"/>
        <v>27798985</v>
      </c>
      <c r="U68" s="1">
        <v>22280016</v>
      </c>
      <c r="V68" s="1">
        <f t="shared" si="17"/>
        <v>290481944</v>
      </c>
      <c r="W68" s="1">
        <f t="shared" ref="W68:W131" si="25">V68+Q68</f>
        <v>259705333</v>
      </c>
      <c r="X68" s="9">
        <f t="shared" si="18"/>
        <v>4055594.3315881328</v>
      </c>
      <c r="Y68" s="9">
        <f t="shared" si="19"/>
        <v>3744529.5357766142</v>
      </c>
      <c r="Z68" s="3">
        <v>23.88</v>
      </c>
      <c r="AA68" s="12">
        <f t="shared" si="20"/>
        <v>2.9993718592964824</v>
      </c>
      <c r="AB68" s="3">
        <v>4.75</v>
      </c>
      <c r="AC68" s="3">
        <v>3.91</v>
      </c>
      <c r="AD68" s="3">
        <v>13.22</v>
      </c>
      <c r="AE68" s="3">
        <v>2</v>
      </c>
      <c r="AF68" s="16">
        <f t="shared" si="21"/>
        <v>15.22</v>
      </c>
      <c r="AG68" s="8">
        <f t="shared" si="22"/>
        <v>0.19891122278056952</v>
      </c>
      <c r="AH68" s="8">
        <f t="shared" si="23"/>
        <v>0.16373534338358461</v>
      </c>
      <c r="AI68" s="8">
        <f t="shared" si="24"/>
        <v>0.63735343383584597</v>
      </c>
    </row>
    <row r="69" spans="1:35" x14ac:dyDescent="0.35">
      <c r="A69" s="6">
        <v>2023</v>
      </c>
      <c r="B69" t="s">
        <v>68</v>
      </c>
      <c r="C69" t="s">
        <v>69</v>
      </c>
      <c r="D69" t="s">
        <v>72</v>
      </c>
      <c r="E69">
        <v>131</v>
      </c>
      <c r="F69" t="s">
        <v>322</v>
      </c>
      <c r="I69">
        <v>29</v>
      </c>
      <c r="J69">
        <v>25</v>
      </c>
      <c r="K69">
        <v>61</v>
      </c>
      <c r="L69">
        <v>16</v>
      </c>
      <c r="M69" s="3">
        <v>122.625</v>
      </c>
      <c r="N69" s="8">
        <f t="shared" si="14"/>
        <v>0.41221374045801529</v>
      </c>
      <c r="O69" s="8">
        <f t="shared" si="15"/>
        <v>0.46564885496183206</v>
      </c>
      <c r="P69" s="8">
        <f t="shared" si="16"/>
        <v>0.12213740458015267</v>
      </c>
      <c r="Q69" s="1">
        <v>-56087899</v>
      </c>
      <c r="R69" s="1">
        <v>408584579</v>
      </c>
      <c r="S69" s="1">
        <v>90597396</v>
      </c>
      <c r="T69" s="1">
        <f t="shared" si="13"/>
        <v>38845572</v>
      </c>
      <c r="U69" s="1">
        <v>51751824</v>
      </c>
      <c r="V69" s="1">
        <f t="shared" si="17"/>
        <v>499181975</v>
      </c>
      <c r="W69" s="1">
        <f t="shared" si="25"/>
        <v>443094076</v>
      </c>
      <c r="X69" s="9">
        <f t="shared" si="18"/>
        <v>4070801.0193679919</v>
      </c>
      <c r="Y69" s="9">
        <f t="shared" si="19"/>
        <v>3648767.7961264015</v>
      </c>
      <c r="Z69" s="3">
        <v>43.9</v>
      </c>
      <c r="AA69" s="12">
        <f t="shared" si="20"/>
        <v>2.7932801822323463</v>
      </c>
      <c r="AB69" s="3">
        <v>7.65</v>
      </c>
      <c r="AC69" s="3">
        <v>10.8</v>
      </c>
      <c r="AD69" s="3">
        <v>23.45</v>
      </c>
      <c r="AE69" s="3">
        <v>2</v>
      </c>
      <c r="AF69" s="16">
        <f t="shared" si="21"/>
        <v>25.45</v>
      </c>
      <c r="AG69" s="8">
        <f t="shared" si="22"/>
        <v>0.1742596810933941</v>
      </c>
      <c r="AH69" s="8">
        <f t="shared" si="23"/>
        <v>0.24601366742596814</v>
      </c>
      <c r="AI69" s="8">
        <f t="shared" si="24"/>
        <v>0.57972665148063784</v>
      </c>
    </row>
    <row r="70" spans="1:35" x14ac:dyDescent="0.35">
      <c r="A70" s="6">
        <v>2023</v>
      </c>
      <c r="B70" t="s">
        <v>68</v>
      </c>
      <c r="C70" t="s">
        <v>69</v>
      </c>
      <c r="D70" t="s">
        <v>74</v>
      </c>
      <c r="E70">
        <v>82</v>
      </c>
      <c r="F70" t="s">
        <v>320</v>
      </c>
      <c r="I70">
        <v>16</v>
      </c>
      <c r="J70">
        <v>7</v>
      </c>
      <c r="K70">
        <v>57</v>
      </c>
      <c r="L70">
        <v>2</v>
      </c>
      <c r="M70" s="3">
        <v>77.375</v>
      </c>
      <c r="N70" s="8">
        <f t="shared" si="14"/>
        <v>0.28048780487804881</v>
      </c>
      <c r="O70" s="8">
        <f t="shared" si="15"/>
        <v>0.69512195121951215</v>
      </c>
      <c r="P70" s="8">
        <f t="shared" si="16"/>
        <v>2.4390243902439025E-2</v>
      </c>
      <c r="Q70" s="1">
        <v>-34025453</v>
      </c>
      <c r="R70" s="1">
        <v>245575828</v>
      </c>
      <c r="S70" s="1">
        <v>54945624</v>
      </c>
      <c r="T70" s="1">
        <f t="shared" si="13"/>
        <v>32951916</v>
      </c>
      <c r="U70" s="1">
        <v>21993708</v>
      </c>
      <c r="V70" s="1">
        <f t="shared" si="17"/>
        <v>300521452</v>
      </c>
      <c r="W70" s="1">
        <f t="shared" si="25"/>
        <v>266495999</v>
      </c>
      <c r="X70" s="9">
        <f t="shared" si="18"/>
        <v>3883960.607431341</v>
      </c>
      <c r="Y70" s="9">
        <f t="shared" si="19"/>
        <v>3599712.3618739904</v>
      </c>
      <c r="Z70" s="3">
        <v>22.04</v>
      </c>
      <c r="AA70" s="12">
        <f t="shared" si="20"/>
        <v>3.510662431941924</v>
      </c>
      <c r="AB70" s="3">
        <v>12.65</v>
      </c>
      <c r="AC70" s="3">
        <v>0.33</v>
      </c>
      <c r="AD70" s="3">
        <v>8.06</v>
      </c>
      <c r="AE70" s="3">
        <v>1</v>
      </c>
      <c r="AF70" s="16">
        <f t="shared" si="21"/>
        <v>9.06</v>
      </c>
      <c r="AG70" s="8">
        <f t="shared" si="22"/>
        <v>0.57395644283121605</v>
      </c>
      <c r="AH70" s="8">
        <f t="shared" si="23"/>
        <v>1.4972776769509984E-2</v>
      </c>
      <c r="AI70" s="8">
        <f t="shared" si="24"/>
        <v>0.41107078039927408</v>
      </c>
    </row>
    <row r="71" spans="1:35" x14ac:dyDescent="0.35">
      <c r="A71" s="6">
        <v>2023</v>
      </c>
      <c r="B71" t="s">
        <v>68</v>
      </c>
      <c r="C71" t="s">
        <v>69</v>
      </c>
      <c r="D71" t="s">
        <v>76</v>
      </c>
      <c r="E71">
        <v>96</v>
      </c>
      <c r="F71" t="s">
        <v>320</v>
      </c>
      <c r="G71">
        <v>2</v>
      </c>
      <c r="H71">
        <v>1</v>
      </c>
      <c r="I71">
        <v>21</v>
      </c>
      <c r="J71">
        <v>23</v>
      </c>
      <c r="K71">
        <v>34</v>
      </c>
      <c r="L71">
        <v>15</v>
      </c>
      <c r="M71" s="3">
        <v>88.375</v>
      </c>
      <c r="N71" s="8">
        <f t="shared" si="14"/>
        <v>0.48958333333333331</v>
      </c>
      <c r="O71" s="8">
        <f t="shared" si="15"/>
        <v>0.35416666666666669</v>
      </c>
      <c r="P71" s="8">
        <f t="shared" si="16"/>
        <v>0.15625</v>
      </c>
      <c r="Q71" s="1">
        <v>-33111210</v>
      </c>
      <c r="R71" s="1">
        <v>280596279</v>
      </c>
      <c r="S71" s="1">
        <v>56848322</v>
      </c>
      <c r="T71" s="1">
        <f t="shared" si="13"/>
        <v>28802666</v>
      </c>
      <c r="U71" s="1">
        <v>28045656</v>
      </c>
      <c r="V71" s="1">
        <f t="shared" si="17"/>
        <v>337444601</v>
      </c>
      <c r="W71" s="1">
        <f t="shared" si="25"/>
        <v>304333391</v>
      </c>
      <c r="X71" s="9">
        <f t="shared" si="18"/>
        <v>3818326.4611032531</v>
      </c>
      <c r="Y71" s="9">
        <f t="shared" si="19"/>
        <v>3500978.161244696</v>
      </c>
      <c r="Z71" s="3">
        <v>31.12</v>
      </c>
      <c r="AA71" s="12">
        <f t="shared" si="20"/>
        <v>2.8398136246786629</v>
      </c>
      <c r="AB71" s="3">
        <v>4</v>
      </c>
      <c r="AC71" s="3">
        <v>8.44</v>
      </c>
      <c r="AD71" s="3">
        <v>16.68</v>
      </c>
      <c r="AE71" s="3">
        <v>2</v>
      </c>
      <c r="AF71" s="16">
        <f t="shared" si="21"/>
        <v>18.68</v>
      </c>
      <c r="AG71" s="8">
        <f t="shared" si="22"/>
        <v>0.12853470437017994</v>
      </c>
      <c r="AH71" s="8">
        <f t="shared" si="23"/>
        <v>0.27120822622107965</v>
      </c>
      <c r="AI71" s="8">
        <f t="shared" si="24"/>
        <v>0.60025706940874035</v>
      </c>
    </row>
    <row r="72" spans="1:35" x14ac:dyDescent="0.35">
      <c r="A72" s="6">
        <v>2023</v>
      </c>
      <c r="B72" t="s">
        <v>68</v>
      </c>
      <c r="C72" t="s">
        <v>69</v>
      </c>
      <c r="D72" t="s">
        <v>82</v>
      </c>
      <c r="E72">
        <v>68</v>
      </c>
      <c r="F72" t="s">
        <v>319</v>
      </c>
      <c r="H72">
        <v>1</v>
      </c>
      <c r="I72">
        <v>10</v>
      </c>
      <c r="J72">
        <v>7</v>
      </c>
      <c r="K72">
        <v>44</v>
      </c>
      <c r="L72">
        <v>6</v>
      </c>
      <c r="M72" s="3">
        <v>65</v>
      </c>
      <c r="N72" s="8">
        <f t="shared" si="14"/>
        <v>0.26470588235294118</v>
      </c>
      <c r="O72" s="8">
        <f t="shared" si="15"/>
        <v>0.6470588235294118</v>
      </c>
      <c r="P72" s="8">
        <f t="shared" si="16"/>
        <v>8.8235294117647065E-2</v>
      </c>
      <c r="Q72" s="1">
        <v>-28813074</v>
      </c>
      <c r="R72" s="1">
        <v>237753238</v>
      </c>
      <c r="S72" s="1">
        <v>40678612</v>
      </c>
      <c r="T72" s="1">
        <f t="shared" si="13"/>
        <v>25091560</v>
      </c>
      <c r="U72" s="1">
        <v>15587052</v>
      </c>
      <c r="V72" s="1">
        <f t="shared" si="17"/>
        <v>278431850</v>
      </c>
      <c r="W72" s="1">
        <f t="shared" si="25"/>
        <v>249618776</v>
      </c>
      <c r="X72" s="9">
        <f t="shared" si="18"/>
        <v>4283566.923076923</v>
      </c>
      <c r="Y72" s="9">
        <f t="shared" si="19"/>
        <v>4043766.1230769232</v>
      </c>
      <c r="Z72" s="3">
        <v>24.07</v>
      </c>
      <c r="AA72" s="12">
        <f t="shared" si="20"/>
        <v>2.7004570004154549</v>
      </c>
      <c r="AB72" s="3">
        <v>6.85</v>
      </c>
      <c r="AC72" s="3">
        <v>5.78</v>
      </c>
      <c r="AD72" s="3">
        <v>9.56</v>
      </c>
      <c r="AE72" s="3">
        <v>1.88</v>
      </c>
      <c r="AF72" s="16">
        <f t="shared" si="21"/>
        <v>11.440000000000001</v>
      </c>
      <c r="AG72" s="8">
        <f t="shared" si="22"/>
        <v>0.28458662235147486</v>
      </c>
      <c r="AH72" s="8">
        <f t="shared" si="23"/>
        <v>0.24013294557540507</v>
      </c>
      <c r="AI72" s="8">
        <f t="shared" si="24"/>
        <v>0.4752804320731201</v>
      </c>
    </row>
    <row r="73" spans="1:35" x14ac:dyDescent="0.35">
      <c r="A73" s="6">
        <v>2023</v>
      </c>
      <c r="B73" t="s">
        <v>68</v>
      </c>
      <c r="C73" t="s">
        <v>69</v>
      </c>
      <c r="D73" t="s">
        <v>79</v>
      </c>
      <c r="E73">
        <v>99</v>
      </c>
      <c r="F73" t="s">
        <v>320</v>
      </c>
      <c r="I73">
        <v>20</v>
      </c>
      <c r="J73">
        <v>15</v>
      </c>
      <c r="K73">
        <v>54</v>
      </c>
      <c r="L73">
        <v>10</v>
      </c>
      <c r="M73" s="3">
        <v>93.375</v>
      </c>
      <c r="N73" s="8">
        <f t="shared" si="14"/>
        <v>0.35353535353535354</v>
      </c>
      <c r="O73" s="8">
        <f t="shared" si="15"/>
        <v>0.54545454545454541</v>
      </c>
      <c r="P73" s="8">
        <f t="shared" si="16"/>
        <v>0.10101010101010101</v>
      </c>
      <c r="Q73" s="1">
        <v>-41968077</v>
      </c>
      <c r="R73" s="1">
        <v>316616781</v>
      </c>
      <c r="S73" s="1">
        <v>67507304</v>
      </c>
      <c r="T73" s="1">
        <f t="shared" si="13"/>
        <v>33139436</v>
      </c>
      <c r="U73" s="1">
        <v>34367868</v>
      </c>
      <c r="V73" s="1">
        <f t="shared" si="17"/>
        <v>384124085</v>
      </c>
      <c r="W73" s="1">
        <f t="shared" si="25"/>
        <v>342156008</v>
      </c>
      <c r="X73" s="9">
        <f t="shared" si="18"/>
        <v>4113778.6880856762</v>
      </c>
      <c r="Y73" s="9">
        <f t="shared" si="19"/>
        <v>3745715.8447121819</v>
      </c>
      <c r="Z73" s="3">
        <v>34.130000000000003</v>
      </c>
      <c r="AA73" s="12">
        <f t="shared" si="20"/>
        <v>2.7358628772341045</v>
      </c>
      <c r="AB73" s="3">
        <v>4.5</v>
      </c>
      <c r="AC73" s="3">
        <v>3.5</v>
      </c>
      <c r="AD73" s="3">
        <v>24.13</v>
      </c>
      <c r="AE73" s="3">
        <v>2</v>
      </c>
      <c r="AF73" s="16">
        <f t="shared" si="21"/>
        <v>26.13</v>
      </c>
      <c r="AG73" s="8">
        <f t="shared" si="22"/>
        <v>0.13184881336067975</v>
      </c>
      <c r="AH73" s="8">
        <f t="shared" si="23"/>
        <v>0.10254907705830647</v>
      </c>
      <c r="AI73" s="8">
        <f t="shared" si="24"/>
        <v>0.76560210958101371</v>
      </c>
    </row>
    <row r="74" spans="1:35" x14ac:dyDescent="0.35">
      <c r="A74" s="6">
        <v>2023</v>
      </c>
      <c r="B74" t="s">
        <v>68</v>
      </c>
      <c r="C74" t="s">
        <v>69</v>
      </c>
      <c r="D74" t="s">
        <v>70</v>
      </c>
      <c r="E74">
        <v>93</v>
      </c>
      <c r="F74" t="s">
        <v>320</v>
      </c>
      <c r="I74">
        <v>17</v>
      </c>
      <c r="J74">
        <v>19</v>
      </c>
      <c r="K74">
        <v>44</v>
      </c>
      <c r="L74">
        <v>13</v>
      </c>
      <c r="M74" s="3">
        <v>88</v>
      </c>
      <c r="N74" s="8">
        <f t="shared" si="14"/>
        <v>0.38709677419354838</v>
      </c>
      <c r="O74" s="8">
        <f t="shared" si="15"/>
        <v>0.4731182795698925</v>
      </c>
      <c r="P74" s="8">
        <f t="shared" si="16"/>
        <v>0.13978494623655913</v>
      </c>
      <c r="Q74" s="1">
        <v>-41228906</v>
      </c>
      <c r="R74" s="1">
        <v>344000386</v>
      </c>
      <c r="S74" s="1">
        <v>54526078</v>
      </c>
      <c r="T74" s="1">
        <f t="shared" si="13"/>
        <v>37625854</v>
      </c>
      <c r="U74" s="1">
        <v>16900224</v>
      </c>
      <c r="V74" s="1">
        <f t="shared" si="17"/>
        <v>398526464</v>
      </c>
      <c r="W74" s="1">
        <f t="shared" si="25"/>
        <v>357297558</v>
      </c>
      <c r="X74" s="9">
        <f t="shared" si="18"/>
        <v>4528709.8181818184</v>
      </c>
      <c r="Y74" s="9">
        <f t="shared" si="19"/>
        <v>4336661.8181818184</v>
      </c>
      <c r="Z74" s="3">
        <v>34.36</v>
      </c>
      <c r="AA74" s="12">
        <f t="shared" si="20"/>
        <v>2.561117578579744</v>
      </c>
      <c r="AB74" s="3">
        <v>14.58</v>
      </c>
      <c r="AC74" s="3">
        <v>6.44</v>
      </c>
      <c r="AD74" s="3">
        <v>11.47</v>
      </c>
      <c r="AE74" s="3">
        <v>1.87</v>
      </c>
      <c r="AF74" s="16">
        <f t="shared" si="21"/>
        <v>13.34</v>
      </c>
      <c r="AG74" s="8">
        <f t="shared" si="22"/>
        <v>0.42433061699650759</v>
      </c>
      <c r="AH74" s="8">
        <f t="shared" si="23"/>
        <v>0.18742724097788127</v>
      </c>
      <c r="AI74" s="8">
        <f t="shared" si="24"/>
        <v>0.38824214202561119</v>
      </c>
    </row>
    <row r="75" spans="1:35" x14ac:dyDescent="0.35">
      <c r="A75" s="6">
        <v>2023</v>
      </c>
      <c r="B75" t="s">
        <v>68</v>
      </c>
      <c r="C75" t="s">
        <v>69</v>
      </c>
      <c r="D75" t="s">
        <v>77</v>
      </c>
      <c r="E75">
        <v>63</v>
      </c>
      <c r="F75" t="s">
        <v>319</v>
      </c>
      <c r="I75">
        <v>13</v>
      </c>
      <c r="J75">
        <v>5</v>
      </c>
      <c r="K75">
        <v>35</v>
      </c>
      <c r="L75">
        <v>10</v>
      </c>
      <c r="M75" s="3">
        <v>60.375</v>
      </c>
      <c r="N75" s="8">
        <f t="shared" si="14"/>
        <v>0.2857142857142857</v>
      </c>
      <c r="O75" s="8">
        <f t="shared" si="15"/>
        <v>0.55555555555555558</v>
      </c>
      <c r="P75" s="8">
        <f t="shared" si="16"/>
        <v>0.15873015873015872</v>
      </c>
      <c r="Q75" s="1">
        <v>-28083544</v>
      </c>
      <c r="R75" s="1">
        <v>204381380</v>
      </c>
      <c r="S75" s="1">
        <v>40108273</v>
      </c>
      <c r="T75" s="1">
        <f t="shared" si="13"/>
        <v>24053245</v>
      </c>
      <c r="U75" s="1">
        <v>16055028</v>
      </c>
      <c r="V75" s="1">
        <f t="shared" si="17"/>
        <v>244489653</v>
      </c>
      <c r="W75" s="1">
        <f t="shared" si="25"/>
        <v>216406109</v>
      </c>
      <c r="X75" s="9">
        <f t="shared" si="18"/>
        <v>4049518.0621118015</v>
      </c>
      <c r="Y75" s="9">
        <f t="shared" si="19"/>
        <v>3783596.2732919254</v>
      </c>
      <c r="Z75" s="3">
        <v>21.33</v>
      </c>
      <c r="AA75" s="12">
        <f t="shared" si="20"/>
        <v>2.8305203938115331</v>
      </c>
      <c r="AB75" s="3">
        <v>7.02</v>
      </c>
      <c r="AC75" s="3">
        <v>0</v>
      </c>
      <c r="AD75" s="3">
        <v>12.43</v>
      </c>
      <c r="AE75" s="3">
        <v>1.88</v>
      </c>
      <c r="AF75" s="16">
        <f t="shared" si="21"/>
        <v>14.309999999999999</v>
      </c>
      <c r="AG75" s="8">
        <f t="shared" si="22"/>
        <v>0.32911392405063294</v>
      </c>
      <c r="AH75" s="8">
        <f t="shared" si="23"/>
        <v>0</v>
      </c>
      <c r="AI75" s="8">
        <f t="shared" si="24"/>
        <v>0.67088607594936711</v>
      </c>
    </row>
    <row r="76" spans="1:35" x14ac:dyDescent="0.35">
      <c r="A76" s="6">
        <v>2023</v>
      </c>
      <c r="B76" t="s">
        <v>68</v>
      </c>
      <c r="C76" t="s">
        <v>69</v>
      </c>
      <c r="D76" t="s">
        <v>81</v>
      </c>
      <c r="E76">
        <v>73</v>
      </c>
      <c r="F76" t="s">
        <v>319</v>
      </c>
      <c r="I76">
        <v>8</v>
      </c>
      <c r="J76">
        <v>12</v>
      </c>
      <c r="K76">
        <v>43</v>
      </c>
      <c r="L76">
        <v>10</v>
      </c>
      <c r="M76" s="3">
        <v>70.75</v>
      </c>
      <c r="N76" s="8">
        <f t="shared" si="14"/>
        <v>0.27397260273972601</v>
      </c>
      <c r="O76" s="8">
        <f t="shared" si="15"/>
        <v>0.58904109589041098</v>
      </c>
      <c r="P76" s="8">
        <f t="shared" si="16"/>
        <v>0.13698630136986301</v>
      </c>
      <c r="Q76" s="1">
        <v>-32100652</v>
      </c>
      <c r="R76" s="1">
        <v>247007943</v>
      </c>
      <c r="S76" s="1">
        <v>43106769</v>
      </c>
      <c r="T76" s="1">
        <f t="shared" si="13"/>
        <v>26649237</v>
      </c>
      <c r="U76" s="1">
        <v>16457532</v>
      </c>
      <c r="V76" s="1">
        <f t="shared" si="17"/>
        <v>290114712</v>
      </c>
      <c r="W76" s="1">
        <f t="shared" si="25"/>
        <v>258014060</v>
      </c>
      <c r="X76" s="9">
        <f t="shared" si="18"/>
        <v>4100561.3003533571</v>
      </c>
      <c r="Y76" s="9">
        <f t="shared" si="19"/>
        <v>3867946.0070671379</v>
      </c>
      <c r="Z76" s="3">
        <v>26.14</v>
      </c>
      <c r="AA76" s="12">
        <f t="shared" si="20"/>
        <v>2.7065799540933435</v>
      </c>
      <c r="AB76" s="3">
        <v>5.55</v>
      </c>
      <c r="AC76" s="3">
        <v>4.8899999999999997</v>
      </c>
      <c r="AD76" s="3">
        <v>13.7</v>
      </c>
      <c r="AE76" s="3">
        <v>2</v>
      </c>
      <c r="AF76" s="16">
        <f t="shared" si="21"/>
        <v>15.7</v>
      </c>
      <c r="AG76" s="8">
        <f t="shared" si="22"/>
        <v>0.21231828615149195</v>
      </c>
      <c r="AH76" s="8">
        <f t="shared" si="23"/>
        <v>0.18706962509563885</v>
      </c>
      <c r="AI76" s="8">
        <f t="shared" si="24"/>
        <v>0.60061208875286909</v>
      </c>
    </row>
    <row r="77" spans="1:35" x14ac:dyDescent="0.35">
      <c r="A77" s="6">
        <v>2023</v>
      </c>
      <c r="B77" t="s">
        <v>68</v>
      </c>
      <c r="C77" t="s">
        <v>69</v>
      </c>
      <c r="D77" t="s">
        <v>78</v>
      </c>
      <c r="E77">
        <v>97</v>
      </c>
      <c r="F77" t="s">
        <v>320</v>
      </c>
      <c r="H77">
        <v>2</v>
      </c>
      <c r="I77">
        <v>24</v>
      </c>
      <c r="J77">
        <v>21</v>
      </c>
      <c r="K77">
        <v>37</v>
      </c>
      <c r="L77">
        <v>13</v>
      </c>
      <c r="M77" s="3">
        <v>89.25</v>
      </c>
      <c r="N77" s="8">
        <f t="shared" si="14"/>
        <v>0.4845360824742268</v>
      </c>
      <c r="O77" s="8">
        <f t="shared" si="15"/>
        <v>0.38144329896907214</v>
      </c>
      <c r="P77" s="8">
        <f t="shared" si="16"/>
        <v>0.13402061855670103</v>
      </c>
      <c r="Q77" s="1">
        <v>-30936876</v>
      </c>
      <c r="R77" s="1">
        <v>229483198</v>
      </c>
      <c r="S77" s="1">
        <v>46853140</v>
      </c>
      <c r="T77" s="1">
        <f t="shared" si="13"/>
        <v>26614288</v>
      </c>
      <c r="U77" s="1">
        <v>20238852</v>
      </c>
      <c r="V77" s="1">
        <f t="shared" si="17"/>
        <v>276336338</v>
      </c>
      <c r="W77" s="1">
        <f t="shared" si="25"/>
        <v>245399462</v>
      </c>
      <c r="X77" s="9">
        <f t="shared" si="18"/>
        <v>3096205.4677871149</v>
      </c>
      <c r="Y77" s="9">
        <f t="shared" si="19"/>
        <v>2869439.6190476189</v>
      </c>
      <c r="Z77" s="3">
        <v>27.33</v>
      </c>
      <c r="AA77" s="12">
        <f t="shared" si="20"/>
        <v>3.2656421514818881</v>
      </c>
      <c r="AB77" s="3">
        <v>7.17</v>
      </c>
      <c r="AC77" s="3">
        <v>1.8</v>
      </c>
      <c r="AD77" s="3">
        <v>16.66</v>
      </c>
      <c r="AE77" s="3">
        <v>1.7</v>
      </c>
      <c r="AF77" s="16">
        <f t="shared" si="21"/>
        <v>18.36</v>
      </c>
      <c r="AG77" s="8">
        <f t="shared" si="22"/>
        <v>0.26234906695938531</v>
      </c>
      <c r="AH77" s="8">
        <f t="shared" si="23"/>
        <v>6.5861690450054897E-2</v>
      </c>
      <c r="AI77" s="8">
        <f t="shared" si="24"/>
        <v>0.67178924259055983</v>
      </c>
    </row>
    <row r="78" spans="1:35" x14ac:dyDescent="0.35">
      <c r="A78" s="6">
        <v>2023</v>
      </c>
      <c r="B78" t="s">
        <v>68</v>
      </c>
      <c r="C78" t="s">
        <v>69</v>
      </c>
      <c r="D78" t="s">
        <v>85</v>
      </c>
      <c r="E78">
        <v>127</v>
      </c>
      <c r="F78" t="s">
        <v>322</v>
      </c>
      <c r="H78">
        <v>1</v>
      </c>
      <c r="I78">
        <v>35</v>
      </c>
      <c r="J78">
        <v>13</v>
      </c>
      <c r="K78">
        <v>63</v>
      </c>
      <c r="L78">
        <v>15</v>
      </c>
      <c r="M78" s="3">
        <v>118.125</v>
      </c>
      <c r="N78" s="8">
        <f t="shared" si="14"/>
        <v>0.38582677165354329</v>
      </c>
      <c r="O78" s="8">
        <f t="shared" si="15"/>
        <v>0.49606299212598426</v>
      </c>
      <c r="P78" s="8">
        <f t="shared" si="16"/>
        <v>0.11811023622047244</v>
      </c>
      <c r="Q78" s="1">
        <v>-50507127</v>
      </c>
      <c r="R78" s="1">
        <v>363846094</v>
      </c>
      <c r="S78" s="1">
        <v>79639581</v>
      </c>
      <c r="T78" s="1">
        <f t="shared" si="13"/>
        <v>39919737</v>
      </c>
      <c r="U78" s="1">
        <v>39719844</v>
      </c>
      <c r="V78" s="1">
        <f t="shared" si="17"/>
        <v>443485675</v>
      </c>
      <c r="W78" s="1">
        <f t="shared" si="25"/>
        <v>392978548</v>
      </c>
      <c r="X78" s="9">
        <f t="shared" si="18"/>
        <v>3754376.0846560849</v>
      </c>
      <c r="Y78" s="9">
        <f t="shared" si="19"/>
        <v>3418123.4370370372</v>
      </c>
      <c r="Z78" s="3">
        <v>41.92</v>
      </c>
      <c r="AA78" s="12">
        <f t="shared" si="20"/>
        <v>2.8178673664122136</v>
      </c>
      <c r="AB78" s="3">
        <v>8.75</v>
      </c>
      <c r="AC78" s="3">
        <v>5.46</v>
      </c>
      <c r="AD78" s="3">
        <v>25.51</v>
      </c>
      <c r="AE78" s="3">
        <v>2.2000000000000002</v>
      </c>
      <c r="AF78" s="16">
        <f t="shared" si="21"/>
        <v>27.71</v>
      </c>
      <c r="AG78" s="8">
        <f t="shared" si="22"/>
        <v>0.20873091603053434</v>
      </c>
      <c r="AH78" s="8">
        <f t="shared" si="23"/>
        <v>0.13024809160305342</v>
      </c>
      <c r="AI78" s="8">
        <f t="shared" si="24"/>
        <v>0.66102099236641221</v>
      </c>
    </row>
    <row r="79" spans="1:35" x14ac:dyDescent="0.35">
      <c r="A79" s="6">
        <v>2023</v>
      </c>
      <c r="B79" t="s">
        <v>68</v>
      </c>
      <c r="C79" t="s">
        <v>69</v>
      </c>
      <c r="D79" t="s">
        <v>83</v>
      </c>
      <c r="E79">
        <v>98</v>
      </c>
      <c r="F79" t="s">
        <v>320</v>
      </c>
      <c r="I79">
        <v>17</v>
      </c>
      <c r="J79">
        <v>16</v>
      </c>
      <c r="K79">
        <v>49</v>
      </c>
      <c r="L79">
        <v>16</v>
      </c>
      <c r="M79" s="3">
        <v>93.75</v>
      </c>
      <c r="N79" s="8">
        <f t="shared" si="14"/>
        <v>0.33673469387755101</v>
      </c>
      <c r="O79" s="8">
        <f t="shared" si="15"/>
        <v>0.5</v>
      </c>
      <c r="P79" s="8">
        <f t="shared" si="16"/>
        <v>0.16326530612244897</v>
      </c>
      <c r="Q79" s="1">
        <v>-42151301</v>
      </c>
      <c r="R79" s="1">
        <v>265707961</v>
      </c>
      <c r="S79" s="1">
        <v>60295870</v>
      </c>
      <c r="T79" s="1">
        <f t="shared" si="13"/>
        <v>30340786</v>
      </c>
      <c r="U79" s="1">
        <v>29955084</v>
      </c>
      <c r="V79" s="1">
        <f t="shared" si="17"/>
        <v>326003831</v>
      </c>
      <c r="W79" s="1">
        <f t="shared" si="25"/>
        <v>283852530</v>
      </c>
      <c r="X79" s="9">
        <f t="shared" si="18"/>
        <v>3477374.1973333335</v>
      </c>
      <c r="Y79" s="9">
        <f t="shared" si="19"/>
        <v>3157853.3013333334</v>
      </c>
      <c r="Z79" s="3">
        <v>27.38</v>
      </c>
      <c r="AA79" s="12">
        <f t="shared" si="20"/>
        <v>3.4240321402483564</v>
      </c>
      <c r="AB79" s="3">
        <v>8.44</v>
      </c>
      <c r="AC79" s="3">
        <v>3.66</v>
      </c>
      <c r="AD79" s="3">
        <v>13.28</v>
      </c>
      <c r="AE79" s="3">
        <v>2</v>
      </c>
      <c r="AF79" s="16">
        <f t="shared" si="21"/>
        <v>15.28</v>
      </c>
      <c r="AG79" s="8">
        <f t="shared" si="22"/>
        <v>0.30825420014609201</v>
      </c>
      <c r="AH79" s="8">
        <f t="shared" si="23"/>
        <v>0.13367421475529584</v>
      </c>
      <c r="AI79" s="8">
        <f t="shared" si="24"/>
        <v>0.5580715850986121</v>
      </c>
    </row>
    <row r="80" spans="1:35" x14ac:dyDescent="0.35">
      <c r="A80" s="6">
        <v>2023</v>
      </c>
      <c r="B80" t="s">
        <v>68</v>
      </c>
      <c r="C80" t="s">
        <v>69</v>
      </c>
      <c r="D80" t="s">
        <v>73</v>
      </c>
      <c r="E80">
        <v>97</v>
      </c>
      <c r="F80" t="s">
        <v>320</v>
      </c>
      <c r="I80">
        <v>18</v>
      </c>
      <c r="J80">
        <v>17</v>
      </c>
      <c r="K80">
        <v>47</v>
      </c>
      <c r="L80">
        <v>15</v>
      </c>
      <c r="M80" s="3">
        <v>92.25</v>
      </c>
      <c r="N80" s="8">
        <f t="shared" si="14"/>
        <v>0.36082474226804123</v>
      </c>
      <c r="O80" s="8">
        <f t="shared" si="15"/>
        <v>0.4845360824742268</v>
      </c>
      <c r="P80" s="8">
        <f t="shared" si="16"/>
        <v>0.15463917525773196</v>
      </c>
      <c r="Q80" s="1">
        <v>-39872222</v>
      </c>
      <c r="R80" s="1">
        <v>289727306</v>
      </c>
      <c r="S80" s="1">
        <v>60490569</v>
      </c>
      <c r="T80" s="1">
        <f t="shared" si="13"/>
        <v>32444181</v>
      </c>
      <c r="U80" s="1">
        <v>28046388</v>
      </c>
      <c r="V80" s="1">
        <f t="shared" si="17"/>
        <v>350217875</v>
      </c>
      <c r="W80" s="1">
        <f t="shared" si="25"/>
        <v>310345653</v>
      </c>
      <c r="X80" s="9">
        <f t="shared" si="18"/>
        <v>3796399.7289972901</v>
      </c>
      <c r="Y80" s="9">
        <f t="shared" si="19"/>
        <v>3492373.8428184283</v>
      </c>
      <c r="Z80" s="3">
        <v>30.27</v>
      </c>
      <c r="AA80" s="12">
        <f t="shared" si="20"/>
        <v>3.047571853320119</v>
      </c>
      <c r="AB80" s="3">
        <v>8.9499999999999993</v>
      </c>
      <c r="AC80" s="3">
        <v>6.47</v>
      </c>
      <c r="AD80" s="3">
        <v>11.1</v>
      </c>
      <c r="AE80" s="3">
        <v>3.75</v>
      </c>
      <c r="AF80" s="16">
        <f t="shared" si="21"/>
        <v>14.85</v>
      </c>
      <c r="AG80" s="8">
        <f t="shared" si="22"/>
        <v>0.29567228278823915</v>
      </c>
      <c r="AH80" s="8">
        <f t="shared" si="23"/>
        <v>0.21374297984803436</v>
      </c>
      <c r="AI80" s="8">
        <f t="shared" si="24"/>
        <v>0.49058473736372643</v>
      </c>
    </row>
    <row r="81" spans="1:35" x14ac:dyDescent="0.35">
      <c r="A81" s="6">
        <v>2023</v>
      </c>
      <c r="B81" t="s">
        <v>68</v>
      </c>
      <c r="C81" t="s">
        <v>69</v>
      </c>
      <c r="D81" t="s">
        <v>80</v>
      </c>
      <c r="E81">
        <v>103</v>
      </c>
      <c r="F81" t="s">
        <v>322</v>
      </c>
      <c r="I81">
        <v>11</v>
      </c>
      <c r="J81">
        <v>9</v>
      </c>
      <c r="K81">
        <v>64</v>
      </c>
      <c r="L81">
        <v>19</v>
      </c>
      <c r="M81" s="3">
        <v>101.5</v>
      </c>
      <c r="N81" s="8">
        <f t="shared" si="14"/>
        <v>0.1941747572815534</v>
      </c>
      <c r="O81" s="8">
        <f t="shared" si="15"/>
        <v>0.62135922330097082</v>
      </c>
      <c r="P81" s="8">
        <f t="shared" si="16"/>
        <v>0.18446601941747573</v>
      </c>
      <c r="Q81" s="1">
        <v>-49435380</v>
      </c>
      <c r="R81" s="1">
        <v>330632300</v>
      </c>
      <c r="S81" s="1">
        <v>65608288</v>
      </c>
      <c r="T81" s="1">
        <f t="shared" si="13"/>
        <v>31682668</v>
      </c>
      <c r="U81" s="1">
        <v>33925620</v>
      </c>
      <c r="V81" s="1">
        <f t="shared" si="17"/>
        <v>396240588</v>
      </c>
      <c r="W81" s="1">
        <f t="shared" si="25"/>
        <v>346805208</v>
      </c>
      <c r="X81" s="9">
        <f t="shared" si="18"/>
        <v>3903848.1576354681</v>
      </c>
      <c r="Y81" s="9">
        <f t="shared" si="19"/>
        <v>3569605.5960591133</v>
      </c>
      <c r="Z81" s="3">
        <v>32.6</v>
      </c>
      <c r="AA81" s="12">
        <f t="shared" si="20"/>
        <v>3.1134969325153374</v>
      </c>
      <c r="AB81" s="3">
        <v>6</v>
      </c>
      <c r="AC81" s="3">
        <v>6.38</v>
      </c>
      <c r="AD81" s="3">
        <v>18.22</v>
      </c>
      <c r="AE81" s="3">
        <v>2</v>
      </c>
      <c r="AF81" s="16">
        <f t="shared" si="21"/>
        <v>20.22</v>
      </c>
      <c r="AG81" s="8">
        <f t="shared" si="22"/>
        <v>0.18404907975460122</v>
      </c>
      <c r="AH81" s="8">
        <f t="shared" si="23"/>
        <v>0.19570552147239262</v>
      </c>
      <c r="AI81" s="8">
        <f t="shared" si="24"/>
        <v>0.62024539877300611</v>
      </c>
    </row>
    <row r="82" spans="1:35" x14ac:dyDescent="0.35">
      <c r="A82" s="6">
        <v>2023</v>
      </c>
      <c r="B82" t="s">
        <v>68</v>
      </c>
      <c r="C82" t="s">
        <v>69</v>
      </c>
      <c r="D82" t="s">
        <v>87</v>
      </c>
      <c r="E82">
        <v>121</v>
      </c>
      <c r="F82" t="s">
        <v>322</v>
      </c>
      <c r="I82">
        <v>31</v>
      </c>
      <c r="J82">
        <v>22</v>
      </c>
      <c r="K82">
        <v>60</v>
      </c>
      <c r="L82">
        <v>8</v>
      </c>
      <c r="M82" s="3">
        <v>111.5</v>
      </c>
      <c r="N82" s="8">
        <f t="shared" si="14"/>
        <v>0.43801652892561982</v>
      </c>
      <c r="O82" s="8">
        <f t="shared" si="15"/>
        <v>0.49586776859504134</v>
      </c>
      <c r="P82" s="8">
        <f t="shared" si="16"/>
        <v>6.6115702479338845E-2</v>
      </c>
      <c r="Q82" s="1">
        <v>-50273035</v>
      </c>
      <c r="R82" s="1">
        <v>343729325</v>
      </c>
      <c r="S82" s="1">
        <v>84693587</v>
      </c>
      <c r="T82" s="1">
        <f t="shared" si="13"/>
        <v>47932355</v>
      </c>
      <c r="U82" s="1">
        <v>36761232</v>
      </c>
      <c r="V82" s="1">
        <f t="shared" si="17"/>
        <v>428422912</v>
      </c>
      <c r="W82" s="1">
        <f t="shared" si="25"/>
        <v>378149877</v>
      </c>
      <c r="X82" s="9">
        <f t="shared" si="18"/>
        <v>3842357.9551569507</v>
      </c>
      <c r="Y82" s="9">
        <f t="shared" si="19"/>
        <v>3512660.807174888</v>
      </c>
      <c r="Z82" s="3">
        <v>38.46</v>
      </c>
      <c r="AA82" s="12">
        <f t="shared" si="20"/>
        <v>2.8991159646385856</v>
      </c>
      <c r="AB82" s="3">
        <v>6</v>
      </c>
      <c r="AC82" s="3">
        <v>2</v>
      </c>
      <c r="AD82" s="3">
        <v>27.43</v>
      </c>
      <c r="AE82" s="3">
        <v>3.03</v>
      </c>
      <c r="AF82" s="16">
        <f t="shared" si="21"/>
        <v>30.46</v>
      </c>
      <c r="AG82" s="8">
        <f t="shared" si="22"/>
        <v>0.15600624024960999</v>
      </c>
      <c r="AH82" s="8">
        <f t="shared" si="23"/>
        <v>5.2002080083203325E-2</v>
      </c>
      <c r="AI82" s="8">
        <f t="shared" si="24"/>
        <v>0.79199167966718664</v>
      </c>
    </row>
    <row r="83" spans="1:35" x14ac:dyDescent="0.35">
      <c r="A83" s="6">
        <v>2023</v>
      </c>
      <c r="B83" t="s">
        <v>68</v>
      </c>
      <c r="C83" t="s">
        <v>69</v>
      </c>
      <c r="D83" t="s">
        <v>71</v>
      </c>
      <c r="E83">
        <v>128</v>
      </c>
      <c r="F83" t="s">
        <v>322</v>
      </c>
      <c r="I83">
        <v>46</v>
      </c>
      <c r="J83">
        <v>23</v>
      </c>
      <c r="K83">
        <v>51</v>
      </c>
      <c r="L83">
        <v>8</v>
      </c>
      <c r="M83" s="3">
        <v>114.625</v>
      </c>
      <c r="N83" s="8">
        <f t="shared" si="14"/>
        <v>0.5390625</v>
      </c>
      <c r="O83" s="8">
        <f t="shared" si="15"/>
        <v>0.3984375</v>
      </c>
      <c r="P83" s="8">
        <f t="shared" si="16"/>
        <v>6.25E-2</v>
      </c>
      <c r="Q83" s="1">
        <v>-56513716</v>
      </c>
      <c r="R83" s="1">
        <v>429436735</v>
      </c>
      <c r="S83" s="1">
        <v>93554332</v>
      </c>
      <c r="T83" s="1">
        <f t="shared" si="13"/>
        <v>57689800</v>
      </c>
      <c r="U83" s="1">
        <v>35864532</v>
      </c>
      <c r="V83" s="1">
        <f t="shared" si="17"/>
        <v>522991067</v>
      </c>
      <c r="W83" s="1">
        <f t="shared" si="25"/>
        <v>466477351</v>
      </c>
      <c r="X83" s="9">
        <f t="shared" si="18"/>
        <v>4562626.5387131954</v>
      </c>
      <c r="Y83" s="9">
        <f t="shared" si="19"/>
        <v>4249740.7633587783</v>
      </c>
      <c r="Z83" s="3">
        <v>37.869999999999997</v>
      </c>
      <c r="AA83" s="12">
        <f t="shared" si="20"/>
        <v>3.0268022181146028</v>
      </c>
      <c r="AB83" s="3">
        <v>19.350000000000001</v>
      </c>
      <c r="AC83" s="3">
        <v>4.6399999999999997</v>
      </c>
      <c r="AD83" s="3">
        <v>11.88</v>
      </c>
      <c r="AE83" s="3">
        <v>2</v>
      </c>
      <c r="AF83" s="16">
        <f t="shared" si="21"/>
        <v>13.88</v>
      </c>
      <c r="AG83" s="8">
        <f t="shared" si="22"/>
        <v>0.51095854238183269</v>
      </c>
      <c r="AH83" s="8">
        <f t="shared" si="23"/>
        <v>0.12252442566675469</v>
      </c>
      <c r="AI83" s="8">
        <f t="shared" si="24"/>
        <v>0.36651703195141278</v>
      </c>
    </row>
    <row r="84" spans="1:35" x14ac:dyDescent="0.35">
      <c r="A84" s="6">
        <v>2023</v>
      </c>
      <c r="B84" t="s">
        <v>89</v>
      </c>
      <c r="C84" t="s">
        <v>90</v>
      </c>
      <c r="D84" t="s">
        <v>91</v>
      </c>
      <c r="E84">
        <v>211</v>
      </c>
      <c r="F84" t="s">
        <v>322</v>
      </c>
      <c r="G84">
        <v>3</v>
      </c>
      <c r="H84">
        <v>1</v>
      </c>
      <c r="I84">
        <v>1</v>
      </c>
      <c r="J84">
        <v>6</v>
      </c>
      <c r="K84">
        <v>151</v>
      </c>
      <c r="L84">
        <v>49</v>
      </c>
      <c r="M84" s="3">
        <v>214.25</v>
      </c>
      <c r="N84" s="8">
        <f t="shared" si="14"/>
        <v>5.2132701421800945E-2</v>
      </c>
      <c r="O84" s="8">
        <f t="shared" si="15"/>
        <v>0.71563981042654023</v>
      </c>
      <c r="P84" s="8">
        <f t="shared" si="16"/>
        <v>0.23222748815165878</v>
      </c>
      <c r="Q84" s="1">
        <v>-87152336</v>
      </c>
      <c r="R84" s="1">
        <v>767583993</v>
      </c>
      <c r="S84" s="1">
        <v>211820565</v>
      </c>
      <c r="T84" s="1">
        <f t="shared" si="13"/>
        <v>183159597</v>
      </c>
      <c r="U84" s="1">
        <v>28660968</v>
      </c>
      <c r="V84" s="1">
        <f t="shared" si="17"/>
        <v>979404558</v>
      </c>
      <c r="W84" s="1">
        <f t="shared" si="25"/>
        <v>892252222</v>
      </c>
      <c r="X84" s="9">
        <f t="shared" si="18"/>
        <v>4571316.49008168</v>
      </c>
      <c r="Y84" s="9">
        <f t="shared" si="19"/>
        <v>4437543.0105017507</v>
      </c>
      <c r="Z84" s="3">
        <v>69.5</v>
      </c>
      <c r="AA84" s="12">
        <f t="shared" si="20"/>
        <v>3.0827338129496402</v>
      </c>
      <c r="AB84" s="3">
        <v>19.09</v>
      </c>
      <c r="AC84" s="3">
        <v>13.45</v>
      </c>
      <c r="AD84" s="3">
        <v>36.96</v>
      </c>
      <c r="AE84" s="3">
        <v>0</v>
      </c>
      <c r="AF84" s="16">
        <f t="shared" si="21"/>
        <v>36.96</v>
      </c>
      <c r="AG84" s="8">
        <f t="shared" si="22"/>
        <v>0.27467625899280573</v>
      </c>
      <c r="AH84" s="8">
        <f t="shared" si="23"/>
        <v>0.19352517985611509</v>
      </c>
      <c r="AI84" s="8">
        <f t="shared" si="24"/>
        <v>0.53179856115107915</v>
      </c>
    </row>
    <row r="85" spans="1:35" x14ac:dyDescent="0.35">
      <c r="A85" s="6">
        <v>2023</v>
      </c>
      <c r="B85" t="s">
        <v>92</v>
      </c>
      <c r="C85" t="s">
        <v>93</v>
      </c>
      <c r="D85" t="s">
        <v>99</v>
      </c>
      <c r="E85">
        <v>82</v>
      </c>
      <c r="F85" t="s">
        <v>320</v>
      </c>
      <c r="G85">
        <v>1</v>
      </c>
      <c r="J85">
        <v>4</v>
      </c>
      <c r="K85">
        <v>63</v>
      </c>
      <c r="L85">
        <v>14</v>
      </c>
      <c r="M85" s="3">
        <v>82.75</v>
      </c>
      <c r="N85" s="8">
        <f t="shared" si="14"/>
        <v>6.097560975609756E-2</v>
      </c>
      <c r="O85" s="8">
        <f t="shared" si="15"/>
        <v>0.76829268292682928</v>
      </c>
      <c r="P85" s="8">
        <f t="shared" si="16"/>
        <v>0.17073170731707318</v>
      </c>
      <c r="Q85" s="1">
        <v>-42344647</v>
      </c>
      <c r="R85" s="1">
        <v>218601325</v>
      </c>
      <c r="S85" s="1">
        <v>79422623</v>
      </c>
      <c r="T85" s="1">
        <f t="shared" si="13"/>
        <v>38999219</v>
      </c>
      <c r="U85" s="1">
        <v>40423404</v>
      </c>
      <c r="V85" s="1">
        <f t="shared" si="17"/>
        <v>298023948</v>
      </c>
      <c r="W85" s="1">
        <f t="shared" si="25"/>
        <v>255679301</v>
      </c>
      <c r="X85" s="9">
        <f t="shared" si="18"/>
        <v>3601497.8610271905</v>
      </c>
      <c r="Y85" s="9">
        <f t="shared" si="19"/>
        <v>3112997.5105740181</v>
      </c>
      <c r="Z85" s="3">
        <v>22.47</v>
      </c>
      <c r="AA85" s="12">
        <f t="shared" si="20"/>
        <v>3.682688028482421</v>
      </c>
      <c r="AB85" s="3">
        <v>5.56</v>
      </c>
      <c r="AC85" s="3">
        <v>1</v>
      </c>
      <c r="AD85" s="3">
        <v>13.53</v>
      </c>
      <c r="AE85" s="3">
        <v>2.38</v>
      </c>
      <c r="AF85" s="16">
        <f t="shared" si="21"/>
        <v>15.91</v>
      </c>
      <c r="AG85" s="8">
        <f t="shared" si="22"/>
        <v>0.24744103248776145</v>
      </c>
      <c r="AH85" s="8">
        <f t="shared" si="23"/>
        <v>4.4503782821539835E-2</v>
      </c>
      <c r="AI85" s="8">
        <f t="shared" si="24"/>
        <v>0.70805518469069872</v>
      </c>
    </row>
    <row r="86" spans="1:35" x14ac:dyDescent="0.35">
      <c r="A86" s="6">
        <v>2023</v>
      </c>
      <c r="B86" t="s">
        <v>92</v>
      </c>
      <c r="C86" t="s">
        <v>93</v>
      </c>
      <c r="D86" t="s">
        <v>94</v>
      </c>
      <c r="E86">
        <v>73</v>
      </c>
      <c r="F86" t="s">
        <v>319</v>
      </c>
      <c r="G86">
        <v>1</v>
      </c>
      <c r="H86">
        <v>1</v>
      </c>
      <c r="I86">
        <v>1</v>
      </c>
      <c r="J86">
        <v>7</v>
      </c>
      <c r="K86">
        <v>52</v>
      </c>
      <c r="L86">
        <v>11</v>
      </c>
      <c r="M86" s="3">
        <v>72.375</v>
      </c>
      <c r="N86" s="8">
        <f t="shared" si="14"/>
        <v>0.13698630136986301</v>
      </c>
      <c r="O86" s="8">
        <f t="shared" si="15"/>
        <v>0.71232876712328763</v>
      </c>
      <c r="P86" s="8">
        <f t="shared" si="16"/>
        <v>0.15068493150684931</v>
      </c>
      <c r="Q86" s="1">
        <v>-39356662</v>
      </c>
      <c r="R86" s="1">
        <v>219992985</v>
      </c>
      <c r="S86" s="1">
        <v>78351090</v>
      </c>
      <c r="T86" s="1">
        <f t="shared" si="13"/>
        <v>54451182</v>
      </c>
      <c r="U86" s="1">
        <v>23899908</v>
      </c>
      <c r="V86" s="1">
        <f t="shared" si="17"/>
        <v>298344075</v>
      </c>
      <c r="W86" s="1">
        <f t="shared" si="25"/>
        <v>258987413</v>
      </c>
      <c r="X86" s="9">
        <f t="shared" si="18"/>
        <v>4122197.9274611399</v>
      </c>
      <c r="Y86" s="9">
        <f t="shared" si="19"/>
        <v>3791974.6735751294</v>
      </c>
      <c r="Z86" s="3">
        <v>23.11</v>
      </c>
      <c r="AA86" s="12">
        <f t="shared" si="20"/>
        <v>3.1317611423626137</v>
      </c>
      <c r="AB86" s="3">
        <v>2.9</v>
      </c>
      <c r="AC86" s="3">
        <v>0</v>
      </c>
      <c r="AD86" s="3">
        <v>20.21</v>
      </c>
      <c r="AE86" s="3">
        <v>0</v>
      </c>
      <c r="AF86" s="16">
        <f t="shared" si="21"/>
        <v>20.21</v>
      </c>
      <c r="AG86" s="8">
        <f t="shared" si="22"/>
        <v>0.12548680225010816</v>
      </c>
      <c r="AH86" s="8">
        <f t="shared" si="23"/>
        <v>0</v>
      </c>
      <c r="AI86" s="8">
        <f t="shared" si="24"/>
        <v>0.87451319774989189</v>
      </c>
    </row>
    <row r="87" spans="1:35" x14ac:dyDescent="0.35">
      <c r="A87" s="6">
        <v>2023</v>
      </c>
      <c r="B87" t="s">
        <v>92</v>
      </c>
      <c r="C87" t="s">
        <v>93</v>
      </c>
      <c r="D87" t="s">
        <v>101</v>
      </c>
      <c r="E87">
        <v>64</v>
      </c>
      <c r="F87" t="s">
        <v>319</v>
      </c>
      <c r="J87">
        <v>5</v>
      </c>
      <c r="K87">
        <v>45</v>
      </c>
      <c r="L87">
        <v>14</v>
      </c>
      <c r="M87" s="3">
        <v>65.125</v>
      </c>
      <c r="N87" s="8">
        <f t="shared" si="14"/>
        <v>7.8125E-2</v>
      </c>
      <c r="O87" s="8">
        <f t="shared" si="15"/>
        <v>0.703125</v>
      </c>
      <c r="P87" s="8">
        <f t="shared" si="16"/>
        <v>0.21875</v>
      </c>
      <c r="Q87" s="1">
        <v>-33358322</v>
      </c>
      <c r="R87" s="1">
        <v>204846263</v>
      </c>
      <c r="S87" s="1">
        <v>74787612</v>
      </c>
      <c r="T87" s="1">
        <f t="shared" si="13"/>
        <v>29785740</v>
      </c>
      <c r="U87" s="1">
        <v>45001872</v>
      </c>
      <c r="V87" s="1">
        <f t="shared" si="17"/>
        <v>279633875</v>
      </c>
      <c r="W87" s="1">
        <f t="shared" si="25"/>
        <v>246275553</v>
      </c>
      <c r="X87" s="9">
        <f t="shared" si="18"/>
        <v>4293802.3032629555</v>
      </c>
      <c r="Y87" s="9">
        <f t="shared" si="19"/>
        <v>3602794.6717850287</v>
      </c>
      <c r="Z87" s="3">
        <v>23.4</v>
      </c>
      <c r="AA87" s="12">
        <f t="shared" si="20"/>
        <v>2.7831196581196584</v>
      </c>
      <c r="AB87" s="3">
        <v>4.6500000000000004</v>
      </c>
      <c r="AC87" s="3">
        <v>6.8</v>
      </c>
      <c r="AD87" s="3">
        <v>10.95</v>
      </c>
      <c r="AE87" s="3">
        <v>1</v>
      </c>
      <c r="AF87" s="16">
        <f t="shared" si="21"/>
        <v>11.95</v>
      </c>
      <c r="AG87" s="8">
        <f t="shared" si="22"/>
        <v>0.19871794871794873</v>
      </c>
      <c r="AH87" s="8">
        <f t="shared" si="23"/>
        <v>0.29059829059829062</v>
      </c>
      <c r="AI87" s="8">
        <f t="shared" si="24"/>
        <v>0.51068376068376065</v>
      </c>
    </row>
    <row r="88" spans="1:35" x14ac:dyDescent="0.35">
      <c r="A88" s="6">
        <v>2023</v>
      </c>
      <c r="B88" t="s">
        <v>92</v>
      </c>
      <c r="C88" t="s">
        <v>93</v>
      </c>
      <c r="D88" t="s">
        <v>95</v>
      </c>
      <c r="E88">
        <v>54</v>
      </c>
      <c r="F88" t="s">
        <v>318</v>
      </c>
      <c r="J88">
        <v>2</v>
      </c>
      <c r="K88">
        <v>39</v>
      </c>
      <c r="L88">
        <v>13</v>
      </c>
      <c r="M88" s="3">
        <v>55.375</v>
      </c>
      <c r="N88" s="8">
        <f t="shared" si="14"/>
        <v>3.7037037037037035E-2</v>
      </c>
      <c r="O88" s="8">
        <f t="shared" si="15"/>
        <v>0.72222222222222221</v>
      </c>
      <c r="P88" s="8">
        <f t="shared" si="16"/>
        <v>0.24074074074074073</v>
      </c>
      <c r="Q88" s="1">
        <v>-27793366</v>
      </c>
      <c r="R88" s="1">
        <v>177923187</v>
      </c>
      <c r="S88" s="1">
        <v>46678412</v>
      </c>
      <c r="T88" s="1">
        <f t="shared" si="13"/>
        <v>29293832</v>
      </c>
      <c r="U88" s="1">
        <v>17384580</v>
      </c>
      <c r="V88" s="1">
        <f t="shared" si="17"/>
        <v>224601599</v>
      </c>
      <c r="W88" s="1">
        <f t="shared" si="25"/>
        <v>196808233</v>
      </c>
      <c r="X88" s="9">
        <f t="shared" si="18"/>
        <v>4056010.8171557561</v>
      </c>
      <c r="Y88" s="9">
        <f t="shared" si="19"/>
        <v>3742068.0632054177</v>
      </c>
      <c r="Z88" s="3">
        <v>18.05</v>
      </c>
      <c r="AA88" s="12">
        <f t="shared" si="20"/>
        <v>3.06786703601108</v>
      </c>
      <c r="AB88" s="3">
        <v>9.5</v>
      </c>
      <c r="AC88" s="3">
        <v>2.15</v>
      </c>
      <c r="AD88" s="3">
        <v>4.8</v>
      </c>
      <c r="AE88" s="3">
        <v>1.6</v>
      </c>
      <c r="AF88" s="16">
        <f t="shared" si="21"/>
        <v>6.4</v>
      </c>
      <c r="AG88" s="8">
        <f t="shared" si="22"/>
        <v>0.52631578947368418</v>
      </c>
      <c r="AH88" s="8">
        <f t="shared" si="23"/>
        <v>0.1191135734072022</v>
      </c>
      <c r="AI88" s="8">
        <f t="shared" si="24"/>
        <v>0.35457063711911357</v>
      </c>
    </row>
    <row r="89" spans="1:35" x14ac:dyDescent="0.35">
      <c r="A89" s="6">
        <v>2023</v>
      </c>
      <c r="B89" t="s">
        <v>92</v>
      </c>
      <c r="C89" t="s">
        <v>93</v>
      </c>
      <c r="D89" t="s">
        <v>96</v>
      </c>
      <c r="E89">
        <v>61</v>
      </c>
      <c r="F89" t="s">
        <v>319</v>
      </c>
      <c r="J89">
        <v>5</v>
      </c>
      <c r="K89">
        <v>42</v>
      </c>
      <c r="L89">
        <v>14</v>
      </c>
      <c r="M89" s="3">
        <v>62.125</v>
      </c>
      <c r="N89" s="8">
        <f t="shared" si="14"/>
        <v>8.1967213114754092E-2</v>
      </c>
      <c r="O89" s="8">
        <f t="shared" si="15"/>
        <v>0.68852459016393441</v>
      </c>
      <c r="P89" s="8">
        <f t="shared" si="16"/>
        <v>0.22950819672131148</v>
      </c>
      <c r="Q89" s="1">
        <v>-30688794</v>
      </c>
      <c r="R89" s="1">
        <v>199352678</v>
      </c>
      <c r="S89" s="1">
        <v>59031602</v>
      </c>
      <c r="T89" s="1">
        <f t="shared" si="13"/>
        <v>27142130</v>
      </c>
      <c r="U89" s="1">
        <v>31889472</v>
      </c>
      <c r="V89" s="1">
        <f t="shared" si="17"/>
        <v>258384280</v>
      </c>
      <c r="W89" s="1">
        <f t="shared" si="25"/>
        <v>227695486</v>
      </c>
      <c r="X89" s="9">
        <f t="shared" si="18"/>
        <v>4159103.0985915493</v>
      </c>
      <c r="Y89" s="9">
        <f t="shared" si="19"/>
        <v>3645791.6780684106</v>
      </c>
      <c r="Z89" s="3">
        <v>18.37</v>
      </c>
      <c r="AA89" s="12">
        <f t="shared" si="20"/>
        <v>3.3818726183995644</v>
      </c>
      <c r="AB89" s="3">
        <v>4.6399999999999997</v>
      </c>
      <c r="AC89" s="3">
        <v>0</v>
      </c>
      <c r="AD89" s="3">
        <v>11.13</v>
      </c>
      <c r="AE89" s="3">
        <v>2.6</v>
      </c>
      <c r="AF89" s="16">
        <f t="shared" si="21"/>
        <v>13.73</v>
      </c>
      <c r="AG89" s="8">
        <f t="shared" si="22"/>
        <v>0.25258573761567771</v>
      </c>
      <c r="AH89" s="8">
        <f t="shared" si="23"/>
        <v>0</v>
      </c>
      <c r="AI89" s="8">
        <f t="shared" si="24"/>
        <v>0.74741426238432229</v>
      </c>
    </row>
    <row r="90" spans="1:35" x14ac:dyDescent="0.35">
      <c r="A90" s="6">
        <v>2023</v>
      </c>
      <c r="B90" t="s">
        <v>92</v>
      </c>
      <c r="C90" t="s">
        <v>93</v>
      </c>
      <c r="D90" t="s">
        <v>100</v>
      </c>
      <c r="E90">
        <v>100</v>
      </c>
      <c r="F90" t="s">
        <v>320</v>
      </c>
      <c r="G90">
        <v>2</v>
      </c>
      <c r="H90">
        <v>2</v>
      </c>
      <c r="I90">
        <v>1</v>
      </c>
      <c r="J90">
        <v>10</v>
      </c>
      <c r="K90">
        <v>68</v>
      </c>
      <c r="L90">
        <v>17</v>
      </c>
      <c r="M90" s="3">
        <v>98.875</v>
      </c>
      <c r="N90" s="8">
        <f t="shared" si="14"/>
        <v>0.15</v>
      </c>
      <c r="O90" s="8">
        <f t="shared" si="15"/>
        <v>0.68</v>
      </c>
      <c r="P90" s="8">
        <f t="shared" si="16"/>
        <v>0.17</v>
      </c>
      <c r="Q90" s="1">
        <v>-51647971</v>
      </c>
      <c r="R90" s="1">
        <v>297650536</v>
      </c>
      <c r="S90" s="1">
        <v>102088902</v>
      </c>
      <c r="T90" s="1">
        <f t="shared" si="13"/>
        <v>45012426</v>
      </c>
      <c r="U90" s="1">
        <v>57076476</v>
      </c>
      <c r="V90" s="1">
        <f t="shared" si="17"/>
        <v>399739438</v>
      </c>
      <c r="W90" s="1">
        <f t="shared" si="25"/>
        <v>348091467</v>
      </c>
      <c r="X90" s="9">
        <f t="shared" si="18"/>
        <v>4042876.7433628319</v>
      </c>
      <c r="Y90" s="9">
        <f t="shared" si="19"/>
        <v>3465617.8204804044</v>
      </c>
      <c r="Z90" s="3">
        <v>29.75</v>
      </c>
      <c r="AA90" s="12">
        <f t="shared" si="20"/>
        <v>3.3235294117647061</v>
      </c>
      <c r="AB90" s="3">
        <v>4.78</v>
      </c>
      <c r="AC90" s="3">
        <v>0</v>
      </c>
      <c r="AD90" s="3">
        <v>22.97</v>
      </c>
      <c r="AE90" s="3">
        <v>2</v>
      </c>
      <c r="AF90" s="16">
        <f t="shared" si="21"/>
        <v>24.97</v>
      </c>
      <c r="AG90" s="8">
        <f t="shared" si="22"/>
        <v>0.16067226890756303</v>
      </c>
      <c r="AH90" s="8">
        <f t="shared" si="23"/>
        <v>0</v>
      </c>
      <c r="AI90" s="8">
        <f t="shared" si="24"/>
        <v>0.83932773109243697</v>
      </c>
    </row>
    <row r="91" spans="1:35" x14ac:dyDescent="0.35">
      <c r="A91" s="6">
        <v>2023</v>
      </c>
      <c r="B91" t="s">
        <v>92</v>
      </c>
      <c r="C91" t="s">
        <v>93</v>
      </c>
      <c r="D91" t="s">
        <v>97</v>
      </c>
      <c r="E91">
        <v>63</v>
      </c>
      <c r="F91" t="s">
        <v>319</v>
      </c>
      <c r="I91">
        <v>3</v>
      </c>
      <c r="J91">
        <v>5</v>
      </c>
      <c r="K91">
        <v>46</v>
      </c>
      <c r="L91">
        <v>9</v>
      </c>
      <c r="M91" s="3">
        <v>62.75</v>
      </c>
      <c r="N91" s="8">
        <f t="shared" si="14"/>
        <v>0.12698412698412698</v>
      </c>
      <c r="O91" s="8">
        <f t="shared" si="15"/>
        <v>0.73015873015873012</v>
      </c>
      <c r="P91" s="8">
        <f t="shared" si="16"/>
        <v>0.14285714285714285</v>
      </c>
      <c r="Q91" s="1">
        <v>-30846030</v>
      </c>
      <c r="R91" s="1">
        <v>220495902</v>
      </c>
      <c r="S91" s="1">
        <v>68926805</v>
      </c>
      <c r="T91" s="1">
        <f t="shared" si="13"/>
        <v>34792289</v>
      </c>
      <c r="U91" s="1">
        <v>34134516</v>
      </c>
      <c r="V91" s="1">
        <f t="shared" si="17"/>
        <v>289422707</v>
      </c>
      <c r="W91" s="1">
        <f t="shared" si="25"/>
        <v>258576677</v>
      </c>
      <c r="X91" s="9">
        <f t="shared" si="18"/>
        <v>4612314.0557768922</v>
      </c>
      <c r="Y91" s="9">
        <f t="shared" si="19"/>
        <v>4068337.7051792829</v>
      </c>
      <c r="Z91" s="3">
        <v>23.06</v>
      </c>
      <c r="AA91" s="12">
        <f t="shared" si="20"/>
        <v>2.7211621856027755</v>
      </c>
      <c r="AB91" s="3">
        <v>10.75</v>
      </c>
      <c r="AC91" s="3">
        <v>5.0599999999999996</v>
      </c>
      <c r="AD91" s="3">
        <v>5.25</v>
      </c>
      <c r="AE91" s="3">
        <v>2</v>
      </c>
      <c r="AF91" s="16">
        <f t="shared" si="21"/>
        <v>7.25</v>
      </c>
      <c r="AG91" s="8">
        <f t="shared" si="22"/>
        <v>0.46617519514310496</v>
      </c>
      <c r="AH91" s="8">
        <f t="shared" si="23"/>
        <v>0.21942758022549869</v>
      </c>
      <c r="AI91" s="8">
        <f t="shared" si="24"/>
        <v>0.31439722463139635</v>
      </c>
    </row>
    <row r="92" spans="1:35" x14ac:dyDescent="0.35">
      <c r="A92" s="6">
        <v>2023</v>
      </c>
      <c r="B92" t="s">
        <v>92</v>
      </c>
      <c r="C92" t="s">
        <v>93</v>
      </c>
      <c r="D92" t="s">
        <v>103</v>
      </c>
      <c r="E92">
        <v>91</v>
      </c>
      <c r="F92" t="s">
        <v>320</v>
      </c>
      <c r="G92">
        <v>1</v>
      </c>
      <c r="H92">
        <v>2</v>
      </c>
      <c r="I92">
        <v>7</v>
      </c>
      <c r="J92">
        <v>11</v>
      </c>
      <c r="K92">
        <v>58</v>
      </c>
      <c r="L92">
        <v>12</v>
      </c>
      <c r="M92" s="3">
        <v>88.125</v>
      </c>
      <c r="N92" s="8">
        <f t="shared" si="14"/>
        <v>0.23076923076923078</v>
      </c>
      <c r="O92" s="8">
        <f t="shared" si="15"/>
        <v>0.63736263736263732</v>
      </c>
      <c r="P92" s="8">
        <f t="shared" si="16"/>
        <v>0.13186813186813187</v>
      </c>
      <c r="Q92" s="1">
        <v>-46526639</v>
      </c>
      <c r="R92" s="1">
        <v>336842321</v>
      </c>
      <c r="S92" s="1">
        <v>105407642</v>
      </c>
      <c r="T92" s="1">
        <f t="shared" si="13"/>
        <v>54954542</v>
      </c>
      <c r="U92" s="1">
        <v>50453100</v>
      </c>
      <c r="V92" s="1">
        <f t="shared" si="17"/>
        <v>442249963</v>
      </c>
      <c r="W92" s="1">
        <f t="shared" si="25"/>
        <v>395723324</v>
      </c>
      <c r="X92" s="9">
        <f t="shared" si="18"/>
        <v>5018439.2964539006</v>
      </c>
      <c r="Y92" s="9">
        <f t="shared" si="19"/>
        <v>4445921.8496453902</v>
      </c>
      <c r="Z92" s="3">
        <v>35.81</v>
      </c>
      <c r="AA92" s="12">
        <f t="shared" si="20"/>
        <v>2.4609047752024571</v>
      </c>
      <c r="AB92" s="3">
        <v>6.9</v>
      </c>
      <c r="AC92" s="3">
        <v>1.8</v>
      </c>
      <c r="AD92" s="3">
        <v>27.11</v>
      </c>
      <c r="AE92" s="3">
        <v>0</v>
      </c>
      <c r="AF92" s="16">
        <f t="shared" si="21"/>
        <v>27.11</v>
      </c>
      <c r="AG92" s="8">
        <f t="shared" si="22"/>
        <v>0.1926836079307456</v>
      </c>
      <c r="AH92" s="8">
        <f t="shared" si="23"/>
        <v>5.0265289025411893E-2</v>
      </c>
      <c r="AI92" s="8">
        <f t="shared" si="24"/>
        <v>0.75705110304384249</v>
      </c>
    </row>
    <row r="93" spans="1:35" x14ac:dyDescent="0.35">
      <c r="A93" s="6">
        <v>2023</v>
      </c>
      <c r="B93" t="s">
        <v>92</v>
      </c>
      <c r="C93" t="s">
        <v>93</v>
      </c>
      <c r="D93" t="s">
        <v>98</v>
      </c>
      <c r="E93">
        <v>27</v>
      </c>
      <c r="F93" t="s">
        <v>317</v>
      </c>
      <c r="J93">
        <v>3</v>
      </c>
      <c r="K93">
        <v>20</v>
      </c>
      <c r="L93">
        <v>4</v>
      </c>
      <c r="M93" s="3">
        <v>27.125</v>
      </c>
      <c r="N93" s="8">
        <f t="shared" si="14"/>
        <v>0.1111111111111111</v>
      </c>
      <c r="O93" s="8">
        <f t="shared" si="15"/>
        <v>0.7407407407407407</v>
      </c>
      <c r="P93" s="8">
        <f t="shared" si="16"/>
        <v>0.14814814814814814</v>
      </c>
      <c r="Q93" s="1">
        <v>-14140148</v>
      </c>
      <c r="R93" s="1">
        <v>138918107</v>
      </c>
      <c r="S93" s="1">
        <v>30086717</v>
      </c>
      <c r="T93" s="1">
        <f t="shared" si="13"/>
        <v>28668869</v>
      </c>
      <c r="U93" s="1">
        <v>1417848</v>
      </c>
      <c r="V93" s="1">
        <f t="shared" si="17"/>
        <v>169004824</v>
      </c>
      <c r="W93" s="1">
        <f t="shared" si="25"/>
        <v>154864676</v>
      </c>
      <c r="X93" s="9">
        <f t="shared" si="18"/>
        <v>6230592.5898617515</v>
      </c>
      <c r="Y93" s="9">
        <f t="shared" si="19"/>
        <v>6178321.6958525348</v>
      </c>
      <c r="Z93" s="3">
        <v>15.25</v>
      </c>
      <c r="AA93" s="12">
        <f t="shared" si="20"/>
        <v>1.778688524590164</v>
      </c>
      <c r="AB93" s="3">
        <v>8.35</v>
      </c>
      <c r="AC93" s="3">
        <v>0</v>
      </c>
      <c r="AD93" s="3">
        <v>6.9</v>
      </c>
      <c r="AE93" s="3">
        <v>0</v>
      </c>
      <c r="AF93" s="16">
        <f t="shared" si="21"/>
        <v>6.9</v>
      </c>
      <c r="AG93" s="8">
        <f t="shared" si="22"/>
        <v>0.54754098360655734</v>
      </c>
      <c r="AH93" s="8">
        <f t="shared" si="23"/>
        <v>0</v>
      </c>
      <c r="AI93" s="8">
        <f t="shared" si="24"/>
        <v>0.45245901639344266</v>
      </c>
    </row>
    <row r="94" spans="1:35" x14ac:dyDescent="0.35">
      <c r="A94" s="6">
        <v>2023</v>
      </c>
      <c r="B94" t="s">
        <v>92</v>
      </c>
      <c r="C94" t="s">
        <v>93</v>
      </c>
      <c r="D94" t="s">
        <v>102</v>
      </c>
      <c r="E94">
        <v>126</v>
      </c>
      <c r="F94" t="s">
        <v>322</v>
      </c>
      <c r="G94">
        <v>3</v>
      </c>
      <c r="J94">
        <v>5</v>
      </c>
      <c r="K94">
        <v>79</v>
      </c>
      <c r="L94">
        <v>39</v>
      </c>
      <c r="M94" s="3">
        <v>128.75</v>
      </c>
      <c r="N94" s="8">
        <f t="shared" si="14"/>
        <v>6.3492063492063489E-2</v>
      </c>
      <c r="O94" s="8">
        <f t="shared" si="15"/>
        <v>0.62698412698412698</v>
      </c>
      <c r="P94" s="8">
        <f t="shared" si="16"/>
        <v>0.30952380952380953</v>
      </c>
      <c r="Q94" s="1">
        <v>-84550033</v>
      </c>
      <c r="R94" s="1">
        <v>434464436</v>
      </c>
      <c r="S94" s="1">
        <v>165262255</v>
      </c>
      <c r="T94" s="1">
        <f t="shared" si="13"/>
        <v>104773879</v>
      </c>
      <c r="U94" s="1">
        <v>60488376</v>
      </c>
      <c r="V94" s="1">
        <f t="shared" si="17"/>
        <v>599726691</v>
      </c>
      <c r="W94" s="1">
        <f t="shared" si="25"/>
        <v>515176658</v>
      </c>
      <c r="X94" s="9">
        <f t="shared" si="18"/>
        <v>4658071.3864077674</v>
      </c>
      <c r="Y94" s="9">
        <f t="shared" si="19"/>
        <v>4188258.7572815535</v>
      </c>
      <c r="Z94" s="3">
        <v>16.22</v>
      </c>
      <c r="AA94" s="12">
        <f t="shared" si="20"/>
        <v>7.9377311960542549</v>
      </c>
      <c r="AB94" s="3">
        <v>3.96</v>
      </c>
      <c r="AC94" s="3">
        <v>1.9</v>
      </c>
      <c r="AD94" s="3">
        <v>9.36</v>
      </c>
      <c r="AE94" s="3">
        <v>1</v>
      </c>
      <c r="AF94" s="16">
        <f t="shared" si="21"/>
        <v>10.36</v>
      </c>
      <c r="AG94" s="8">
        <f t="shared" si="22"/>
        <v>0.24414303329223183</v>
      </c>
      <c r="AH94" s="8">
        <f t="shared" si="23"/>
        <v>0.11713933415536375</v>
      </c>
      <c r="AI94" s="8">
        <f t="shared" si="24"/>
        <v>0.63871763255240444</v>
      </c>
    </row>
    <row r="95" spans="1:35" x14ac:dyDescent="0.35">
      <c r="A95" s="6">
        <v>2023</v>
      </c>
      <c r="B95" t="s">
        <v>104</v>
      </c>
      <c r="C95" t="s">
        <v>105</v>
      </c>
      <c r="D95" t="s">
        <v>108</v>
      </c>
      <c r="E95">
        <v>79</v>
      </c>
      <c r="F95" t="s">
        <v>319</v>
      </c>
      <c r="H95">
        <v>1</v>
      </c>
      <c r="J95">
        <v>5</v>
      </c>
      <c r="K95">
        <v>73</v>
      </c>
      <c r="M95" s="3">
        <v>78</v>
      </c>
      <c r="N95" s="8">
        <f t="shared" si="14"/>
        <v>7.5949367088607597E-2</v>
      </c>
      <c r="O95" s="8">
        <f t="shared" si="15"/>
        <v>0.92405063291139244</v>
      </c>
      <c r="P95" s="8">
        <f t="shared" si="16"/>
        <v>0</v>
      </c>
      <c r="Q95" s="1">
        <v>-34251014</v>
      </c>
      <c r="R95" s="1">
        <v>266447782</v>
      </c>
      <c r="S95" s="1">
        <v>48710866</v>
      </c>
      <c r="T95" s="1">
        <f t="shared" si="13"/>
        <v>33103066</v>
      </c>
      <c r="U95" s="1">
        <v>15607800</v>
      </c>
      <c r="V95" s="1">
        <f t="shared" si="17"/>
        <v>315158648</v>
      </c>
      <c r="W95" s="1">
        <f t="shared" si="25"/>
        <v>280907634</v>
      </c>
      <c r="X95" s="9">
        <f t="shared" si="18"/>
        <v>4040495.487179487</v>
      </c>
      <c r="Y95" s="9">
        <f t="shared" si="19"/>
        <v>3840395.487179487</v>
      </c>
      <c r="Z95" s="3">
        <v>21.93</v>
      </c>
      <c r="AA95" s="12">
        <f t="shared" si="20"/>
        <v>3.5567715458276332</v>
      </c>
      <c r="AB95" s="3">
        <v>7.76</v>
      </c>
      <c r="AC95" s="3">
        <v>4</v>
      </c>
      <c r="AD95" s="3">
        <v>10.17</v>
      </c>
      <c r="AE95" s="3">
        <v>0</v>
      </c>
      <c r="AF95" s="16">
        <f t="shared" si="21"/>
        <v>10.17</v>
      </c>
      <c r="AG95" s="8">
        <f t="shared" si="22"/>
        <v>0.3538531691746466</v>
      </c>
      <c r="AH95" s="8">
        <f t="shared" si="23"/>
        <v>0.1823985408116735</v>
      </c>
      <c r="AI95" s="8">
        <f t="shared" si="24"/>
        <v>0.4637482900136799</v>
      </c>
    </row>
    <row r="96" spans="1:35" x14ac:dyDescent="0.35">
      <c r="A96" s="6">
        <v>2023</v>
      </c>
      <c r="B96" t="s">
        <v>104</v>
      </c>
      <c r="C96" t="s">
        <v>105</v>
      </c>
      <c r="D96" t="s">
        <v>106</v>
      </c>
      <c r="E96">
        <v>84</v>
      </c>
      <c r="F96" t="s">
        <v>320</v>
      </c>
      <c r="I96">
        <v>1</v>
      </c>
      <c r="J96">
        <v>2</v>
      </c>
      <c r="K96">
        <v>51</v>
      </c>
      <c r="L96">
        <v>30</v>
      </c>
      <c r="M96" s="3">
        <v>87.25</v>
      </c>
      <c r="N96" s="8">
        <f t="shared" si="14"/>
        <v>3.5714285714285712E-2</v>
      </c>
      <c r="O96" s="8">
        <f t="shared" si="15"/>
        <v>0.6071428571428571</v>
      </c>
      <c r="P96" s="8">
        <f t="shared" si="16"/>
        <v>0.35714285714285715</v>
      </c>
      <c r="Q96" s="1">
        <v>-33797573</v>
      </c>
      <c r="R96" s="1">
        <v>275039723</v>
      </c>
      <c r="S96" s="1">
        <v>67579531</v>
      </c>
      <c r="T96" s="1">
        <f t="shared" si="13"/>
        <v>47169331</v>
      </c>
      <c r="U96" s="1">
        <v>20410200</v>
      </c>
      <c r="V96" s="1">
        <f t="shared" si="17"/>
        <v>342619254</v>
      </c>
      <c r="W96" s="1">
        <f t="shared" si="25"/>
        <v>308821681</v>
      </c>
      <c r="X96" s="9">
        <f t="shared" si="18"/>
        <v>3926868.240687679</v>
      </c>
      <c r="Y96" s="9">
        <f t="shared" si="19"/>
        <v>3692940.4469914041</v>
      </c>
      <c r="Z96" s="3">
        <v>21.76</v>
      </c>
      <c r="AA96" s="12">
        <f t="shared" si="20"/>
        <v>4.0096507352941178</v>
      </c>
      <c r="AB96" s="3">
        <v>5.81</v>
      </c>
      <c r="AC96" s="3">
        <v>0</v>
      </c>
      <c r="AD96" s="3">
        <v>15.95</v>
      </c>
      <c r="AE96" s="3">
        <v>0</v>
      </c>
      <c r="AF96" s="16">
        <f t="shared" si="21"/>
        <v>15.95</v>
      </c>
      <c r="AG96" s="8">
        <f t="shared" si="22"/>
        <v>0.2670036764705882</v>
      </c>
      <c r="AH96" s="8">
        <f t="shared" si="23"/>
        <v>0</v>
      </c>
      <c r="AI96" s="8">
        <f t="shared" si="24"/>
        <v>0.73299632352941169</v>
      </c>
    </row>
    <row r="97" spans="1:35" x14ac:dyDescent="0.35">
      <c r="A97" s="6">
        <v>2023</v>
      </c>
      <c r="B97" t="s">
        <v>104</v>
      </c>
      <c r="C97" t="s">
        <v>105</v>
      </c>
      <c r="D97" t="s">
        <v>116</v>
      </c>
      <c r="E97">
        <v>73</v>
      </c>
      <c r="F97" t="s">
        <v>319</v>
      </c>
      <c r="H97">
        <v>1</v>
      </c>
      <c r="I97">
        <v>3</v>
      </c>
      <c r="J97">
        <v>5</v>
      </c>
      <c r="K97">
        <v>46</v>
      </c>
      <c r="L97">
        <v>18</v>
      </c>
      <c r="M97" s="3">
        <v>73.5</v>
      </c>
      <c r="N97" s="8">
        <f t="shared" si="14"/>
        <v>0.12328767123287671</v>
      </c>
      <c r="O97" s="8">
        <f t="shared" si="15"/>
        <v>0.63013698630136983</v>
      </c>
      <c r="P97" s="8">
        <f t="shared" si="16"/>
        <v>0.24657534246575341</v>
      </c>
      <c r="Q97" s="1">
        <v>-30989470</v>
      </c>
      <c r="R97" s="1">
        <v>316351009</v>
      </c>
      <c r="S97" s="1">
        <v>54666228</v>
      </c>
      <c r="T97" s="1">
        <f t="shared" si="13"/>
        <v>25113236</v>
      </c>
      <c r="U97" s="1">
        <v>29552992</v>
      </c>
      <c r="V97" s="1">
        <f t="shared" si="17"/>
        <v>371017237</v>
      </c>
      <c r="W97" s="1">
        <f t="shared" si="25"/>
        <v>340027767</v>
      </c>
      <c r="X97" s="9">
        <f t="shared" si="18"/>
        <v>5047853.5646258499</v>
      </c>
      <c r="Y97" s="9">
        <f t="shared" si="19"/>
        <v>4645772.0408163266</v>
      </c>
      <c r="Z97" s="3">
        <v>28.15</v>
      </c>
      <c r="AA97" s="12">
        <f t="shared" si="20"/>
        <v>2.6110124333925402</v>
      </c>
      <c r="AB97" s="3">
        <v>6</v>
      </c>
      <c r="AC97" s="3">
        <v>2</v>
      </c>
      <c r="AD97" s="3">
        <v>19.149999999999999</v>
      </c>
      <c r="AE97" s="3">
        <v>1</v>
      </c>
      <c r="AF97" s="16">
        <f t="shared" si="21"/>
        <v>20.149999999999999</v>
      </c>
      <c r="AG97" s="8">
        <f t="shared" si="22"/>
        <v>0.21314387211367675</v>
      </c>
      <c r="AH97" s="8">
        <f t="shared" si="23"/>
        <v>7.1047957371225587E-2</v>
      </c>
      <c r="AI97" s="8">
        <f t="shared" si="24"/>
        <v>0.71580817051509771</v>
      </c>
    </row>
    <row r="98" spans="1:35" x14ac:dyDescent="0.35">
      <c r="A98" s="6">
        <v>2023</v>
      </c>
      <c r="B98" t="s">
        <v>104</v>
      </c>
      <c r="C98" t="s">
        <v>105</v>
      </c>
      <c r="D98" t="s">
        <v>121</v>
      </c>
      <c r="E98">
        <v>58</v>
      </c>
      <c r="F98" t="s">
        <v>318</v>
      </c>
      <c r="J98">
        <v>1</v>
      </c>
      <c r="K98">
        <v>45</v>
      </c>
      <c r="L98">
        <v>12</v>
      </c>
      <c r="M98" s="3">
        <v>59.375</v>
      </c>
      <c r="N98" s="8">
        <f t="shared" si="14"/>
        <v>1.7241379310344827E-2</v>
      </c>
      <c r="O98" s="8">
        <f t="shared" si="15"/>
        <v>0.77586206896551724</v>
      </c>
      <c r="P98" s="8">
        <f t="shared" si="16"/>
        <v>0.20689655172413793</v>
      </c>
      <c r="Q98" s="1">
        <v>-26200609</v>
      </c>
      <c r="R98" s="1">
        <v>263472225</v>
      </c>
      <c r="S98" s="1">
        <v>64085017</v>
      </c>
      <c r="T98" s="1">
        <f t="shared" si="13"/>
        <v>38738965</v>
      </c>
      <c r="U98" s="1">
        <v>25346052</v>
      </c>
      <c r="V98" s="1">
        <f t="shared" si="17"/>
        <v>327557242</v>
      </c>
      <c r="W98" s="1">
        <f t="shared" si="25"/>
        <v>301356633</v>
      </c>
      <c r="X98" s="9">
        <f t="shared" si="18"/>
        <v>5516753.5494736843</v>
      </c>
      <c r="Y98" s="9">
        <f t="shared" si="19"/>
        <v>5089872.6736842105</v>
      </c>
      <c r="Z98" s="3">
        <v>20.37</v>
      </c>
      <c r="AA98" s="12">
        <f t="shared" si="20"/>
        <v>2.9148257241040745</v>
      </c>
      <c r="AB98" s="3">
        <v>5</v>
      </c>
      <c r="AC98" s="3">
        <v>4.8</v>
      </c>
      <c r="AD98" s="3">
        <v>10.57</v>
      </c>
      <c r="AE98" s="3">
        <v>0</v>
      </c>
      <c r="AF98" s="16">
        <f t="shared" si="21"/>
        <v>10.57</v>
      </c>
      <c r="AG98" s="8">
        <f t="shared" si="22"/>
        <v>0.24545900834560627</v>
      </c>
      <c r="AH98" s="8">
        <f t="shared" si="23"/>
        <v>0.235640648011782</v>
      </c>
      <c r="AI98" s="8">
        <f t="shared" si="24"/>
        <v>0.51890034364261173</v>
      </c>
    </row>
    <row r="99" spans="1:35" x14ac:dyDescent="0.35">
      <c r="A99" s="6">
        <v>2023</v>
      </c>
      <c r="B99" t="s">
        <v>104</v>
      </c>
      <c r="C99" t="s">
        <v>105</v>
      </c>
      <c r="D99" t="s">
        <v>120</v>
      </c>
      <c r="E99">
        <v>110</v>
      </c>
      <c r="F99" t="s">
        <v>322</v>
      </c>
      <c r="I99">
        <v>3</v>
      </c>
      <c r="J99">
        <v>17</v>
      </c>
      <c r="K99">
        <v>68</v>
      </c>
      <c r="L99">
        <v>22</v>
      </c>
      <c r="M99" s="3">
        <v>109.875</v>
      </c>
      <c r="N99" s="8">
        <f t="shared" si="14"/>
        <v>0.18181818181818182</v>
      </c>
      <c r="O99" s="8">
        <f t="shared" si="15"/>
        <v>0.61818181818181817</v>
      </c>
      <c r="P99" s="8">
        <f t="shared" si="16"/>
        <v>0.2</v>
      </c>
      <c r="Q99" s="1">
        <v>-40979145</v>
      </c>
      <c r="R99" s="1">
        <v>363286118</v>
      </c>
      <c r="S99" s="1">
        <v>54815684</v>
      </c>
      <c r="T99" s="1">
        <f t="shared" si="13"/>
        <v>37346948</v>
      </c>
      <c r="U99" s="1">
        <v>17468736</v>
      </c>
      <c r="V99" s="1">
        <f t="shared" si="17"/>
        <v>418101802</v>
      </c>
      <c r="W99" s="1">
        <f t="shared" si="25"/>
        <v>377122657</v>
      </c>
      <c r="X99" s="9">
        <f t="shared" si="18"/>
        <v>3805249.6200227533</v>
      </c>
      <c r="Y99" s="9">
        <f t="shared" si="19"/>
        <v>3646262.2616609782</v>
      </c>
      <c r="Z99" s="3">
        <v>32.01</v>
      </c>
      <c r="AA99" s="12">
        <f t="shared" si="20"/>
        <v>3.4325210871602625</v>
      </c>
      <c r="AB99" s="3">
        <v>7.28</v>
      </c>
      <c r="AC99" s="3">
        <v>0</v>
      </c>
      <c r="AD99" s="3">
        <v>23.92</v>
      </c>
      <c r="AE99" s="3">
        <v>0.81</v>
      </c>
      <c r="AF99" s="16">
        <f t="shared" si="21"/>
        <v>24.73</v>
      </c>
      <c r="AG99" s="8">
        <f t="shared" si="22"/>
        <v>0.22742892845985632</v>
      </c>
      <c r="AH99" s="8">
        <f t="shared" si="23"/>
        <v>0</v>
      </c>
      <c r="AI99" s="8">
        <f t="shared" si="24"/>
        <v>0.77257107154014382</v>
      </c>
    </row>
    <row r="100" spans="1:35" x14ac:dyDescent="0.35">
      <c r="A100" s="6">
        <v>2023</v>
      </c>
      <c r="B100" t="s">
        <v>104</v>
      </c>
      <c r="C100" t="s">
        <v>105</v>
      </c>
      <c r="D100" t="s">
        <v>112</v>
      </c>
      <c r="E100">
        <v>79</v>
      </c>
      <c r="F100" t="s">
        <v>319</v>
      </c>
      <c r="J100">
        <v>3</v>
      </c>
      <c r="K100">
        <v>46</v>
      </c>
      <c r="L100">
        <v>30</v>
      </c>
      <c r="M100" s="3">
        <v>82.375</v>
      </c>
      <c r="N100" s="8">
        <f t="shared" si="14"/>
        <v>3.7974683544303799E-2</v>
      </c>
      <c r="O100" s="8">
        <f t="shared" si="15"/>
        <v>0.58227848101265822</v>
      </c>
      <c r="P100" s="8">
        <f t="shared" si="16"/>
        <v>0.379746835443038</v>
      </c>
      <c r="Q100" s="1">
        <v>-37267993</v>
      </c>
      <c r="R100" s="1">
        <v>297893578</v>
      </c>
      <c r="S100" s="1">
        <v>47967987</v>
      </c>
      <c r="T100" s="1">
        <f t="shared" si="13"/>
        <v>27626007</v>
      </c>
      <c r="U100" s="1">
        <v>20341980</v>
      </c>
      <c r="V100" s="1">
        <f t="shared" si="17"/>
        <v>345861565</v>
      </c>
      <c r="W100" s="1">
        <f t="shared" si="25"/>
        <v>308593572</v>
      </c>
      <c r="X100" s="9">
        <f t="shared" si="18"/>
        <v>4198622.9438543245</v>
      </c>
      <c r="Y100" s="9">
        <f t="shared" si="19"/>
        <v>3951679.3323216997</v>
      </c>
      <c r="Z100" s="3">
        <v>26.57</v>
      </c>
      <c r="AA100" s="12">
        <f t="shared" si="20"/>
        <v>3.1003010914565299</v>
      </c>
      <c r="AB100" s="3">
        <v>8.15</v>
      </c>
      <c r="AC100" s="3">
        <v>0</v>
      </c>
      <c r="AD100" s="3">
        <v>16.920000000000002</v>
      </c>
      <c r="AE100" s="3">
        <v>1.5</v>
      </c>
      <c r="AF100" s="16">
        <f t="shared" si="21"/>
        <v>18.420000000000002</v>
      </c>
      <c r="AG100" s="8">
        <f t="shared" si="22"/>
        <v>0.30673692133985697</v>
      </c>
      <c r="AH100" s="8">
        <f t="shared" si="23"/>
        <v>0</v>
      </c>
      <c r="AI100" s="8">
        <f t="shared" si="24"/>
        <v>0.69326307866014303</v>
      </c>
    </row>
    <row r="101" spans="1:35" x14ac:dyDescent="0.35">
      <c r="A101" s="6">
        <v>2023</v>
      </c>
      <c r="B101" t="s">
        <v>104</v>
      </c>
      <c r="C101" t="s">
        <v>105</v>
      </c>
      <c r="D101" t="s">
        <v>114</v>
      </c>
      <c r="E101">
        <v>84</v>
      </c>
      <c r="F101" t="s">
        <v>320</v>
      </c>
      <c r="H101">
        <v>1</v>
      </c>
      <c r="I101">
        <v>1</v>
      </c>
      <c r="J101">
        <v>4</v>
      </c>
      <c r="K101">
        <v>35</v>
      </c>
      <c r="L101">
        <v>43</v>
      </c>
      <c r="M101" s="3">
        <v>88.25</v>
      </c>
      <c r="N101" s="8">
        <f t="shared" si="14"/>
        <v>7.1428571428571425E-2</v>
      </c>
      <c r="O101" s="8">
        <f t="shared" si="15"/>
        <v>0.41666666666666669</v>
      </c>
      <c r="P101" s="8">
        <f t="shared" si="16"/>
        <v>0.51190476190476186</v>
      </c>
      <c r="Q101" s="1">
        <v>-34188933</v>
      </c>
      <c r="R101" s="1">
        <v>251295778</v>
      </c>
      <c r="S101" s="1">
        <v>40957097</v>
      </c>
      <c r="T101" s="1">
        <f t="shared" si="13"/>
        <v>23956601</v>
      </c>
      <c r="U101" s="1">
        <v>17000496</v>
      </c>
      <c r="V101" s="1">
        <f t="shared" si="17"/>
        <v>292252875</v>
      </c>
      <c r="W101" s="1">
        <f t="shared" si="25"/>
        <v>258063942</v>
      </c>
      <c r="X101" s="9">
        <f t="shared" si="18"/>
        <v>3311647.3087818697</v>
      </c>
      <c r="Y101" s="9">
        <f t="shared" si="19"/>
        <v>3119007.1274787537</v>
      </c>
      <c r="Z101" s="3">
        <v>20.78</v>
      </c>
      <c r="AA101" s="12">
        <f t="shared" si="20"/>
        <v>4.2468719923002887</v>
      </c>
      <c r="AB101" s="3">
        <v>7.04</v>
      </c>
      <c r="AC101" s="3">
        <v>1</v>
      </c>
      <c r="AD101" s="3">
        <v>12.74</v>
      </c>
      <c r="AE101" s="3">
        <v>0</v>
      </c>
      <c r="AF101" s="16">
        <f t="shared" si="21"/>
        <v>12.74</v>
      </c>
      <c r="AG101" s="8">
        <f t="shared" si="22"/>
        <v>0.33878729547641961</v>
      </c>
      <c r="AH101" s="8">
        <f t="shared" si="23"/>
        <v>4.8123195380173241E-2</v>
      </c>
      <c r="AI101" s="8">
        <f t="shared" si="24"/>
        <v>0.6130895091434071</v>
      </c>
    </row>
    <row r="102" spans="1:35" x14ac:dyDescent="0.35">
      <c r="A102" s="6">
        <v>2023</v>
      </c>
      <c r="B102" t="s">
        <v>104</v>
      </c>
      <c r="C102" t="s">
        <v>105</v>
      </c>
      <c r="D102" t="s">
        <v>119</v>
      </c>
      <c r="E102">
        <v>95</v>
      </c>
      <c r="F102" t="s">
        <v>320</v>
      </c>
      <c r="H102">
        <v>1</v>
      </c>
      <c r="I102">
        <v>5</v>
      </c>
      <c r="J102">
        <v>5</v>
      </c>
      <c r="K102">
        <v>62</v>
      </c>
      <c r="L102">
        <v>22</v>
      </c>
      <c r="M102" s="3">
        <v>95.5</v>
      </c>
      <c r="N102" s="8">
        <f t="shared" si="14"/>
        <v>0.11578947368421053</v>
      </c>
      <c r="O102" s="8">
        <f t="shared" si="15"/>
        <v>0.65263157894736845</v>
      </c>
      <c r="P102" s="8">
        <f t="shared" si="16"/>
        <v>0.23157894736842105</v>
      </c>
      <c r="Q102" s="1">
        <v>-42200830</v>
      </c>
      <c r="R102" s="1">
        <v>289180651</v>
      </c>
      <c r="S102" s="1">
        <v>84030632</v>
      </c>
      <c r="T102" s="1">
        <f t="shared" si="13"/>
        <v>54713432</v>
      </c>
      <c r="U102" s="1">
        <v>29317200</v>
      </c>
      <c r="V102" s="1">
        <f t="shared" si="17"/>
        <v>373211283</v>
      </c>
      <c r="W102" s="1">
        <f t="shared" si="25"/>
        <v>331010453</v>
      </c>
      <c r="X102" s="9">
        <f t="shared" si="18"/>
        <v>3907971.5497382199</v>
      </c>
      <c r="Y102" s="9">
        <f t="shared" si="19"/>
        <v>3600985.1623036647</v>
      </c>
      <c r="Z102" s="3">
        <v>31.04</v>
      </c>
      <c r="AA102" s="12">
        <f t="shared" si="20"/>
        <v>3.0766752577319587</v>
      </c>
      <c r="AB102" s="3">
        <v>5.45</v>
      </c>
      <c r="AC102" s="3">
        <v>5</v>
      </c>
      <c r="AD102" s="3">
        <v>20.59</v>
      </c>
      <c r="AE102" s="3">
        <v>0</v>
      </c>
      <c r="AF102" s="16">
        <f t="shared" si="21"/>
        <v>20.59</v>
      </c>
      <c r="AG102" s="8">
        <f t="shared" si="22"/>
        <v>0.17557989690721651</v>
      </c>
      <c r="AH102" s="8">
        <f t="shared" si="23"/>
        <v>0.16108247422680413</v>
      </c>
      <c r="AI102" s="8">
        <f t="shared" si="24"/>
        <v>0.66333762886597936</v>
      </c>
    </row>
    <row r="103" spans="1:35" x14ac:dyDescent="0.35">
      <c r="A103" s="6">
        <v>2023</v>
      </c>
      <c r="B103" t="s">
        <v>104</v>
      </c>
      <c r="C103" t="s">
        <v>105</v>
      </c>
      <c r="D103" t="s">
        <v>111</v>
      </c>
      <c r="E103">
        <v>117</v>
      </c>
      <c r="F103" t="s">
        <v>322</v>
      </c>
      <c r="J103">
        <v>3</v>
      </c>
      <c r="K103">
        <v>87</v>
      </c>
      <c r="L103">
        <v>27</v>
      </c>
      <c r="M103" s="3">
        <v>120</v>
      </c>
      <c r="N103" s="8">
        <f t="shared" si="14"/>
        <v>2.564102564102564E-2</v>
      </c>
      <c r="O103" s="8">
        <f t="shared" si="15"/>
        <v>0.74358974358974361</v>
      </c>
      <c r="P103" s="8">
        <f t="shared" si="16"/>
        <v>0.23076923076923078</v>
      </c>
      <c r="Q103" s="1">
        <v>-53268038</v>
      </c>
      <c r="R103" s="1">
        <v>348966828</v>
      </c>
      <c r="S103" s="1">
        <v>58395709</v>
      </c>
      <c r="T103" s="1">
        <f t="shared" si="13"/>
        <v>36083521</v>
      </c>
      <c r="U103" s="1">
        <v>22312188</v>
      </c>
      <c r="V103" s="1">
        <f t="shared" si="17"/>
        <v>407362537</v>
      </c>
      <c r="W103" s="1">
        <f t="shared" si="25"/>
        <v>354094499</v>
      </c>
      <c r="X103" s="9">
        <f t="shared" si="18"/>
        <v>3394687.8083333331</v>
      </c>
      <c r="Y103" s="9">
        <f t="shared" si="19"/>
        <v>3208752.9083333332</v>
      </c>
      <c r="Z103" s="3">
        <v>33.79</v>
      </c>
      <c r="AA103" s="12">
        <f t="shared" si="20"/>
        <v>3.551346552234389</v>
      </c>
      <c r="AB103" s="3">
        <v>11.89</v>
      </c>
      <c r="AC103" s="3">
        <v>1</v>
      </c>
      <c r="AD103" s="3">
        <v>19.899999999999999</v>
      </c>
      <c r="AE103" s="3">
        <v>1</v>
      </c>
      <c r="AF103" s="16">
        <f t="shared" si="21"/>
        <v>20.9</v>
      </c>
      <c r="AG103" s="8">
        <f t="shared" si="22"/>
        <v>0.35187925421722405</v>
      </c>
      <c r="AH103" s="8">
        <f t="shared" si="23"/>
        <v>2.9594554601953243E-2</v>
      </c>
      <c r="AI103" s="8">
        <f t="shared" si="24"/>
        <v>0.61852619118082275</v>
      </c>
    </row>
    <row r="104" spans="1:35" x14ac:dyDescent="0.35">
      <c r="A104" s="6">
        <v>2023</v>
      </c>
      <c r="B104" t="s">
        <v>104</v>
      </c>
      <c r="C104" t="s">
        <v>105</v>
      </c>
      <c r="D104" t="s">
        <v>115</v>
      </c>
      <c r="E104">
        <v>56</v>
      </c>
      <c r="F104" t="s">
        <v>318</v>
      </c>
      <c r="G104">
        <v>2</v>
      </c>
      <c r="I104">
        <v>2</v>
      </c>
      <c r="J104">
        <v>2</v>
      </c>
      <c r="K104">
        <v>38</v>
      </c>
      <c r="L104">
        <v>12</v>
      </c>
      <c r="M104" s="3">
        <v>55.75</v>
      </c>
      <c r="N104" s="8">
        <f t="shared" si="14"/>
        <v>0.10714285714285714</v>
      </c>
      <c r="O104" s="8">
        <f t="shared" si="15"/>
        <v>0.6785714285714286</v>
      </c>
      <c r="P104" s="8">
        <f t="shared" si="16"/>
        <v>0.21428571428571427</v>
      </c>
      <c r="Q104" s="1">
        <v>-26015433</v>
      </c>
      <c r="R104" s="1">
        <v>209925317</v>
      </c>
      <c r="S104" s="1">
        <v>64382522</v>
      </c>
      <c r="T104" s="1">
        <f t="shared" si="13"/>
        <v>64382522</v>
      </c>
      <c r="U104" s="1"/>
      <c r="V104" s="1">
        <f t="shared" si="17"/>
        <v>274307839</v>
      </c>
      <c r="W104" s="1">
        <f t="shared" si="25"/>
        <v>248292406</v>
      </c>
      <c r="X104" s="9">
        <f t="shared" si="18"/>
        <v>4920319.9820627803</v>
      </c>
      <c r="Y104" s="9">
        <f t="shared" si="19"/>
        <v>4920319.9820627803</v>
      </c>
      <c r="Z104" s="3">
        <v>16.149999999999999</v>
      </c>
      <c r="AA104" s="12">
        <f t="shared" si="20"/>
        <v>3.4520123839009291</v>
      </c>
      <c r="AB104" s="3">
        <v>5.09</v>
      </c>
      <c r="AC104" s="3">
        <v>0</v>
      </c>
      <c r="AD104" s="3">
        <v>10.06</v>
      </c>
      <c r="AE104" s="3">
        <v>1</v>
      </c>
      <c r="AF104" s="16">
        <f t="shared" si="21"/>
        <v>11.06</v>
      </c>
      <c r="AG104" s="8">
        <f t="shared" si="22"/>
        <v>0.31517027863777092</v>
      </c>
      <c r="AH104" s="8">
        <f t="shared" si="23"/>
        <v>0</v>
      </c>
      <c r="AI104" s="8">
        <f t="shared" si="24"/>
        <v>0.68482972136222919</v>
      </c>
    </row>
    <row r="105" spans="1:35" x14ac:dyDescent="0.35">
      <c r="A105" s="6">
        <v>2023</v>
      </c>
      <c r="B105" t="s">
        <v>104</v>
      </c>
      <c r="C105" t="s">
        <v>105</v>
      </c>
      <c r="D105" t="s">
        <v>107</v>
      </c>
      <c r="E105">
        <v>100</v>
      </c>
      <c r="F105" t="s">
        <v>320</v>
      </c>
      <c r="H105">
        <v>1</v>
      </c>
      <c r="J105">
        <v>7</v>
      </c>
      <c r="K105">
        <v>35</v>
      </c>
      <c r="L105">
        <v>57</v>
      </c>
      <c r="M105" s="3">
        <v>105.875</v>
      </c>
      <c r="N105" s="8">
        <f t="shared" si="14"/>
        <v>0.08</v>
      </c>
      <c r="O105" s="8">
        <f t="shared" si="15"/>
        <v>0.35</v>
      </c>
      <c r="P105" s="8">
        <f t="shared" si="16"/>
        <v>0.56999999999999995</v>
      </c>
      <c r="Q105" s="1">
        <v>-43013621</v>
      </c>
      <c r="R105" s="1">
        <v>335125259</v>
      </c>
      <c r="S105" s="1">
        <v>50619672</v>
      </c>
      <c r="T105" s="1">
        <f t="shared" si="13"/>
        <v>30447828</v>
      </c>
      <c r="U105" s="1">
        <v>20171844</v>
      </c>
      <c r="V105" s="1">
        <f t="shared" si="17"/>
        <v>385744931</v>
      </c>
      <c r="W105" s="1">
        <f t="shared" si="25"/>
        <v>342731310</v>
      </c>
      <c r="X105" s="9">
        <f t="shared" si="18"/>
        <v>3643399.5844155843</v>
      </c>
      <c r="Y105" s="9">
        <f t="shared" si="19"/>
        <v>3452874.4935064935</v>
      </c>
      <c r="Z105" s="3">
        <v>28.33</v>
      </c>
      <c r="AA105" s="12">
        <f t="shared" si="20"/>
        <v>3.7372043769855279</v>
      </c>
      <c r="AB105" s="3">
        <v>14.34</v>
      </c>
      <c r="AC105" s="3">
        <v>2.75</v>
      </c>
      <c r="AD105" s="3">
        <v>10.24</v>
      </c>
      <c r="AE105" s="3">
        <v>1</v>
      </c>
      <c r="AF105" s="16">
        <f t="shared" si="21"/>
        <v>11.24</v>
      </c>
      <c r="AG105" s="8">
        <f t="shared" si="22"/>
        <v>0.50617719731733146</v>
      </c>
      <c r="AH105" s="8">
        <f t="shared" si="23"/>
        <v>9.7070243558065664E-2</v>
      </c>
      <c r="AI105" s="8">
        <f t="shared" si="24"/>
        <v>0.39675255912460294</v>
      </c>
    </row>
    <row r="106" spans="1:35" x14ac:dyDescent="0.35">
      <c r="A106" s="6">
        <v>2023</v>
      </c>
      <c r="B106" t="s">
        <v>104</v>
      </c>
      <c r="C106" t="s">
        <v>105</v>
      </c>
      <c r="D106" t="s">
        <v>122</v>
      </c>
      <c r="E106">
        <v>70</v>
      </c>
      <c r="F106" t="s">
        <v>319</v>
      </c>
      <c r="G106">
        <v>1</v>
      </c>
      <c r="J106">
        <v>2</v>
      </c>
      <c r="K106">
        <v>45</v>
      </c>
      <c r="L106">
        <v>22</v>
      </c>
      <c r="M106" s="3">
        <v>72</v>
      </c>
      <c r="N106" s="8">
        <f t="shared" si="14"/>
        <v>4.2857142857142858E-2</v>
      </c>
      <c r="O106" s="8">
        <f t="shared" si="15"/>
        <v>0.6428571428571429</v>
      </c>
      <c r="P106" s="8">
        <f t="shared" si="16"/>
        <v>0.31428571428571428</v>
      </c>
      <c r="Q106" s="1">
        <v>-33558828</v>
      </c>
      <c r="R106" s="1">
        <v>265071565</v>
      </c>
      <c r="S106" s="1">
        <v>67357121</v>
      </c>
      <c r="T106" s="1">
        <f t="shared" si="13"/>
        <v>45422525</v>
      </c>
      <c r="U106" s="1">
        <v>21934596</v>
      </c>
      <c r="V106" s="1">
        <f t="shared" si="17"/>
        <v>332428686</v>
      </c>
      <c r="W106" s="1">
        <f t="shared" si="25"/>
        <v>298869858</v>
      </c>
      <c r="X106" s="9">
        <f t="shared" si="18"/>
        <v>4617065.083333333</v>
      </c>
      <c r="Y106" s="9">
        <f t="shared" si="19"/>
        <v>4312417.916666667</v>
      </c>
      <c r="Z106" s="3">
        <v>21.42</v>
      </c>
      <c r="AA106" s="12">
        <f t="shared" si="20"/>
        <v>3.3613445378151257</v>
      </c>
      <c r="AB106" s="3">
        <v>4.8</v>
      </c>
      <c r="AC106" s="3">
        <v>0.98</v>
      </c>
      <c r="AD106" s="3">
        <v>15.64</v>
      </c>
      <c r="AE106" s="3">
        <v>0</v>
      </c>
      <c r="AF106" s="16">
        <f t="shared" si="21"/>
        <v>15.64</v>
      </c>
      <c r="AG106" s="8">
        <f t="shared" si="22"/>
        <v>0.22408963585434172</v>
      </c>
      <c r="AH106" s="8">
        <f t="shared" si="23"/>
        <v>4.5751633986928102E-2</v>
      </c>
      <c r="AI106" s="8">
        <f t="shared" si="24"/>
        <v>0.73015873015873012</v>
      </c>
    </row>
    <row r="107" spans="1:35" x14ac:dyDescent="0.35">
      <c r="A107" s="6">
        <v>2023</v>
      </c>
      <c r="B107" t="s">
        <v>104</v>
      </c>
      <c r="C107" t="s">
        <v>105</v>
      </c>
      <c r="D107" t="s">
        <v>109</v>
      </c>
      <c r="E107">
        <v>67</v>
      </c>
      <c r="F107" t="s">
        <v>319</v>
      </c>
      <c r="J107">
        <v>3</v>
      </c>
      <c r="K107">
        <v>34</v>
      </c>
      <c r="L107">
        <v>30</v>
      </c>
      <c r="M107" s="3">
        <v>70.375</v>
      </c>
      <c r="N107" s="8">
        <f t="shared" si="14"/>
        <v>4.4776119402985072E-2</v>
      </c>
      <c r="O107" s="8">
        <f t="shared" si="15"/>
        <v>0.5074626865671642</v>
      </c>
      <c r="P107" s="8">
        <f t="shared" si="16"/>
        <v>0.44776119402985076</v>
      </c>
      <c r="Q107" s="1">
        <v>-28091513</v>
      </c>
      <c r="R107" s="1">
        <v>248658065</v>
      </c>
      <c r="S107" s="1">
        <v>52009931</v>
      </c>
      <c r="T107" s="1">
        <f t="shared" si="13"/>
        <v>38077007</v>
      </c>
      <c r="U107" s="1">
        <v>13932924</v>
      </c>
      <c r="V107" s="1">
        <f t="shared" si="17"/>
        <v>300667996</v>
      </c>
      <c r="W107" s="1">
        <f t="shared" si="25"/>
        <v>272576483</v>
      </c>
      <c r="X107" s="9">
        <f t="shared" si="18"/>
        <v>4272369.3925399641</v>
      </c>
      <c r="Y107" s="9">
        <f t="shared" si="19"/>
        <v>4074388.2344582593</v>
      </c>
      <c r="Z107" s="3">
        <v>22.43</v>
      </c>
      <c r="AA107" s="12">
        <f t="shared" si="20"/>
        <v>3.1375390102541241</v>
      </c>
      <c r="AB107" s="3">
        <v>6.5</v>
      </c>
      <c r="AC107" s="3">
        <v>2.9</v>
      </c>
      <c r="AD107" s="3">
        <v>13.03</v>
      </c>
      <c r="AE107" s="3">
        <v>0</v>
      </c>
      <c r="AF107" s="16">
        <f t="shared" si="21"/>
        <v>13.03</v>
      </c>
      <c r="AG107" s="8">
        <f t="shared" si="22"/>
        <v>0.28979045920641999</v>
      </c>
      <c r="AH107" s="8">
        <f t="shared" si="23"/>
        <v>0.12929112795363351</v>
      </c>
      <c r="AI107" s="8">
        <f t="shared" si="24"/>
        <v>0.5809184128399465</v>
      </c>
    </row>
    <row r="108" spans="1:35" x14ac:dyDescent="0.35">
      <c r="A108" s="6">
        <v>2023</v>
      </c>
      <c r="B108" t="s">
        <v>104</v>
      </c>
      <c r="C108" t="s">
        <v>105</v>
      </c>
      <c r="D108" t="s">
        <v>118</v>
      </c>
      <c r="E108">
        <v>135</v>
      </c>
      <c r="F108" t="s">
        <v>322</v>
      </c>
      <c r="I108">
        <v>1</v>
      </c>
      <c r="J108">
        <v>13</v>
      </c>
      <c r="K108">
        <v>106</v>
      </c>
      <c r="L108">
        <v>15</v>
      </c>
      <c r="M108" s="3">
        <v>135</v>
      </c>
      <c r="N108" s="8">
        <f t="shared" si="14"/>
        <v>0.1037037037037037</v>
      </c>
      <c r="O108" s="8">
        <f t="shared" si="15"/>
        <v>0.78518518518518521</v>
      </c>
      <c r="P108" s="8">
        <f t="shared" si="16"/>
        <v>0.1111111111111111</v>
      </c>
      <c r="Q108" s="1">
        <v>-59522695</v>
      </c>
      <c r="R108" s="1">
        <v>467984843</v>
      </c>
      <c r="S108" s="1">
        <v>81306965</v>
      </c>
      <c r="T108" s="1">
        <f t="shared" si="13"/>
        <v>46520777</v>
      </c>
      <c r="U108" s="1">
        <v>34786188</v>
      </c>
      <c r="V108" s="1">
        <f t="shared" si="17"/>
        <v>549291808</v>
      </c>
      <c r="W108" s="1">
        <f t="shared" si="25"/>
        <v>489769113</v>
      </c>
      <c r="X108" s="9">
        <f t="shared" si="18"/>
        <v>4068828.2074074075</v>
      </c>
      <c r="Y108" s="9">
        <f t="shared" si="19"/>
        <v>3811152.7407407407</v>
      </c>
      <c r="Z108" s="3">
        <v>39.049999999999997</v>
      </c>
      <c r="AA108" s="12">
        <f t="shared" si="20"/>
        <v>3.4571062740076828</v>
      </c>
      <c r="AB108" s="3">
        <v>8.65</v>
      </c>
      <c r="AC108" s="3">
        <v>1</v>
      </c>
      <c r="AD108" s="3">
        <v>28.4</v>
      </c>
      <c r="AE108" s="3">
        <v>1</v>
      </c>
      <c r="AF108" s="16">
        <f t="shared" si="21"/>
        <v>29.4</v>
      </c>
      <c r="AG108" s="8">
        <f t="shared" si="22"/>
        <v>0.2215108834827145</v>
      </c>
      <c r="AH108" s="8">
        <f t="shared" si="23"/>
        <v>2.5608194622279132E-2</v>
      </c>
      <c r="AI108" s="8">
        <f t="shared" si="24"/>
        <v>0.75288092189500644</v>
      </c>
    </row>
    <row r="109" spans="1:35" x14ac:dyDescent="0.35">
      <c r="A109" s="6">
        <v>2023</v>
      </c>
      <c r="B109" t="s">
        <v>104</v>
      </c>
      <c r="C109" t="s">
        <v>105</v>
      </c>
      <c r="D109" t="s">
        <v>117</v>
      </c>
      <c r="E109">
        <v>64</v>
      </c>
      <c r="F109" t="s">
        <v>319</v>
      </c>
      <c r="K109">
        <v>50</v>
      </c>
      <c r="L109">
        <v>14</v>
      </c>
      <c r="M109" s="3">
        <v>65.75</v>
      </c>
      <c r="N109" s="8">
        <f t="shared" si="14"/>
        <v>0</v>
      </c>
      <c r="O109" s="8">
        <f t="shared" si="15"/>
        <v>0.78125</v>
      </c>
      <c r="P109" s="8">
        <f t="shared" si="16"/>
        <v>0.21875</v>
      </c>
      <c r="Q109" s="1">
        <v>-31756944</v>
      </c>
      <c r="R109" s="1">
        <v>270624894</v>
      </c>
      <c r="S109" s="1">
        <v>78662817</v>
      </c>
      <c r="T109" s="1">
        <f t="shared" si="13"/>
        <v>78662817</v>
      </c>
      <c r="U109" s="1"/>
      <c r="V109" s="1">
        <f t="shared" si="17"/>
        <v>349287711</v>
      </c>
      <c r="W109" s="1">
        <f t="shared" si="25"/>
        <v>317530767</v>
      </c>
      <c r="X109" s="9">
        <f t="shared" si="18"/>
        <v>5312360.6235741442</v>
      </c>
      <c r="Y109" s="9">
        <f t="shared" si="19"/>
        <v>5312360.6235741442</v>
      </c>
      <c r="Z109" s="3">
        <v>22.17</v>
      </c>
      <c r="AA109" s="12">
        <f t="shared" si="20"/>
        <v>2.9657194406856111</v>
      </c>
      <c r="AB109" s="3">
        <v>7.6</v>
      </c>
      <c r="AC109" s="3">
        <v>0.85</v>
      </c>
      <c r="AD109" s="3">
        <v>11.72</v>
      </c>
      <c r="AE109" s="3">
        <v>2</v>
      </c>
      <c r="AF109" s="16">
        <f t="shared" si="21"/>
        <v>13.72</v>
      </c>
      <c r="AG109" s="8">
        <f t="shared" si="22"/>
        <v>0.34280559314388809</v>
      </c>
      <c r="AH109" s="8">
        <f t="shared" si="23"/>
        <v>3.8340099233198012E-2</v>
      </c>
      <c r="AI109" s="8">
        <f t="shared" si="24"/>
        <v>0.61885430762291382</v>
      </c>
    </row>
    <row r="110" spans="1:35" x14ac:dyDescent="0.35">
      <c r="A110" s="6">
        <v>2023</v>
      </c>
      <c r="B110" t="s">
        <v>104</v>
      </c>
      <c r="C110" t="s">
        <v>105</v>
      </c>
      <c r="D110" t="s">
        <v>113</v>
      </c>
      <c r="E110">
        <v>75</v>
      </c>
      <c r="F110" t="s">
        <v>319</v>
      </c>
      <c r="G110">
        <v>1</v>
      </c>
      <c r="H110">
        <v>1</v>
      </c>
      <c r="I110">
        <v>1</v>
      </c>
      <c r="J110">
        <v>6</v>
      </c>
      <c r="K110">
        <v>31</v>
      </c>
      <c r="L110">
        <v>35</v>
      </c>
      <c r="M110" s="3">
        <v>77.5</v>
      </c>
      <c r="N110" s="8">
        <f t="shared" si="14"/>
        <v>0.12</v>
      </c>
      <c r="O110" s="8">
        <f t="shared" si="15"/>
        <v>0.41333333333333333</v>
      </c>
      <c r="P110" s="8">
        <f t="shared" si="16"/>
        <v>0.46666666666666667</v>
      </c>
      <c r="Q110" s="1">
        <v>-28112304</v>
      </c>
      <c r="R110" s="1">
        <v>210597767</v>
      </c>
      <c r="S110" s="1">
        <v>58482973</v>
      </c>
      <c r="T110" s="1">
        <f t="shared" si="13"/>
        <v>41805385</v>
      </c>
      <c r="U110" s="1">
        <v>16677588</v>
      </c>
      <c r="V110" s="1">
        <f t="shared" si="17"/>
        <v>269080740</v>
      </c>
      <c r="W110" s="1">
        <f t="shared" si="25"/>
        <v>240968436</v>
      </c>
      <c r="X110" s="9">
        <f t="shared" si="18"/>
        <v>3472009.5483870967</v>
      </c>
      <c r="Y110" s="9">
        <f t="shared" si="19"/>
        <v>3256814.8645161293</v>
      </c>
      <c r="Z110" s="3">
        <v>21.99</v>
      </c>
      <c r="AA110" s="12">
        <f t="shared" si="20"/>
        <v>3.5243292405638931</v>
      </c>
      <c r="AB110" s="3">
        <v>4.8499999999999996</v>
      </c>
      <c r="AC110" s="3">
        <v>0.88</v>
      </c>
      <c r="AD110" s="3">
        <v>16.260000000000002</v>
      </c>
      <c r="AE110" s="3">
        <v>0</v>
      </c>
      <c r="AF110" s="16">
        <f t="shared" si="21"/>
        <v>16.260000000000002</v>
      </c>
      <c r="AG110" s="8">
        <f t="shared" si="22"/>
        <v>0.22055479763528876</v>
      </c>
      <c r="AH110" s="8">
        <f t="shared" si="23"/>
        <v>4.0018190086402915E-2</v>
      </c>
      <c r="AI110" s="8">
        <f t="shared" si="24"/>
        <v>0.73942701227830843</v>
      </c>
    </row>
    <row r="111" spans="1:35" x14ac:dyDescent="0.35">
      <c r="A111" s="6">
        <v>2023</v>
      </c>
      <c r="B111" t="s">
        <v>104</v>
      </c>
      <c r="C111" t="s">
        <v>105</v>
      </c>
      <c r="D111" t="s">
        <v>110</v>
      </c>
      <c r="E111">
        <v>81</v>
      </c>
      <c r="F111" t="s">
        <v>320</v>
      </c>
      <c r="J111">
        <v>4</v>
      </c>
      <c r="K111">
        <v>53</v>
      </c>
      <c r="L111">
        <v>24</v>
      </c>
      <c r="M111" s="3">
        <v>83.5</v>
      </c>
      <c r="N111" s="8">
        <f t="shared" si="14"/>
        <v>4.9382716049382713E-2</v>
      </c>
      <c r="O111" s="8">
        <f t="shared" si="15"/>
        <v>0.65432098765432101</v>
      </c>
      <c r="P111" s="8">
        <f t="shared" si="16"/>
        <v>0.29629629629629628</v>
      </c>
      <c r="Q111" s="1">
        <v>-33043052</v>
      </c>
      <c r="R111" s="1">
        <v>347509880</v>
      </c>
      <c r="S111" s="1">
        <v>79681322</v>
      </c>
      <c r="T111" s="1">
        <f t="shared" si="13"/>
        <v>56159306</v>
      </c>
      <c r="U111" s="1">
        <v>23522016</v>
      </c>
      <c r="V111" s="1">
        <f t="shared" si="17"/>
        <v>427191202</v>
      </c>
      <c r="W111" s="1">
        <f t="shared" si="25"/>
        <v>394148150</v>
      </c>
      <c r="X111" s="9">
        <f t="shared" si="18"/>
        <v>5116062.2994011976</v>
      </c>
      <c r="Y111" s="9">
        <f t="shared" si="19"/>
        <v>4834361.5089820363</v>
      </c>
      <c r="Z111" s="3">
        <v>38.32</v>
      </c>
      <c r="AA111" s="12">
        <f t="shared" si="20"/>
        <v>2.1790187891440502</v>
      </c>
      <c r="AB111" s="3">
        <v>6.01</v>
      </c>
      <c r="AC111" s="3">
        <v>5.45</v>
      </c>
      <c r="AD111" s="3">
        <v>26.86</v>
      </c>
      <c r="AE111" s="3">
        <v>0</v>
      </c>
      <c r="AF111" s="16">
        <f t="shared" si="21"/>
        <v>26.86</v>
      </c>
      <c r="AG111" s="8">
        <f t="shared" si="22"/>
        <v>0.15683716075156576</v>
      </c>
      <c r="AH111" s="8">
        <f t="shared" si="23"/>
        <v>0.14222338204592902</v>
      </c>
      <c r="AI111" s="8">
        <f t="shared" si="24"/>
        <v>0.70093945720250517</v>
      </c>
    </row>
    <row r="112" spans="1:35" x14ac:dyDescent="0.35">
      <c r="A112" s="6">
        <v>2023</v>
      </c>
      <c r="B112" t="s">
        <v>123</v>
      </c>
      <c r="C112" t="s">
        <v>124</v>
      </c>
      <c r="D112" t="s">
        <v>132</v>
      </c>
      <c r="E112">
        <v>103</v>
      </c>
      <c r="F112" t="s">
        <v>322</v>
      </c>
      <c r="H112">
        <v>2</v>
      </c>
      <c r="I112">
        <v>1</v>
      </c>
      <c r="J112">
        <v>5</v>
      </c>
      <c r="K112">
        <v>91</v>
      </c>
      <c r="L112">
        <v>4</v>
      </c>
      <c r="M112" s="3">
        <v>101.875</v>
      </c>
      <c r="N112" s="8">
        <f t="shared" si="14"/>
        <v>7.7669902912621352E-2</v>
      </c>
      <c r="O112" s="8">
        <f t="shared" si="15"/>
        <v>0.88349514563106801</v>
      </c>
      <c r="P112" s="8">
        <f t="shared" si="16"/>
        <v>3.8834951456310676E-2</v>
      </c>
      <c r="Q112" s="1">
        <v>-35566870</v>
      </c>
      <c r="R112" s="1">
        <v>222813475</v>
      </c>
      <c r="S112" s="1">
        <v>137447712</v>
      </c>
      <c r="T112" s="1">
        <f t="shared" si="13"/>
        <v>34957085</v>
      </c>
      <c r="U112" s="1">
        <v>102490627</v>
      </c>
      <c r="V112" s="1">
        <f t="shared" si="17"/>
        <v>360261187</v>
      </c>
      <c r="W112" s="1">
        <f t="shared" si="25"/>
        <v>324694317</v>
      </c>
      <c r="X112" s="9">
        <f t="shared" si="18"/>
        <v>3536306.1300613498</v>
      </c>
      <c r="Y112" s="9">
        <f t="shared" si="19"/>
        <v>2530263.1656441716</v>
      </c>
      <c r="Z112" s="3">
        <v>26.05</v>
      </c>
      <c r="AA112" s="12">
        <f t="shared" si="20"/>
        <v>3.9107485604606524</v>
      </c>
      <c r="AB112" s="3">
        <v>1</v>
      </c>
      <c r="AC112" s="3">
        <v>8.02</v>
      </c>
      <c r="AD112" s="3">
        <v>15.53</v>
      </c>
      <c r="AE112" s="3">
        <v>1.5</v>
      </c>
      <c r="AF112" s="16">
        <f t="shared" si="21"/>
        <v>17.03</v>
      </c>
      <c r="AG112" s="8">
        <f t="shared" si="22"/>
        <v>3.8387715930902108E-2</v>
      </c>
      <c r="AH112" s="8">
        <f t="shared" si="23"/>
        <v>0.3078694817658349</v>
      </c>
      <c r="AI112" s="8">
        <f t="shared" si="24"/>
        <v>0.65374280230326298</v>
      </c>
    </row>
    <row r="113" spans="1:35" x14ac:dyDescent="0.35">
      <c r="A113" s="6">
        <v>2023</v>
      </c>
      <c r="B113" t="s">
        <v>123</v>
      </c>
      <c r="C113" t="s">
        <v>124</v>
      </c>
      <c r="D113" t="s">
        <v>125</v>
      </c>
      <c r="E113">
        <v>76</v>
      </c>
      <c r="F113" t="s">
        <v>319</v>
      </c>
      <c r="G113">
        <v>1</v>
      </c>
      <c r="I113">
        <v>5</v>
      </c>
      <c r="J113">
        <v>14</v>
      </c>
      <c r="K113">
        <v>54</v>
      </c>
      <c r="L113">
        <v>2</v>
      </c>
      <c r="M113" s="3">
        <v>72.75</v>
      </c>
      <c r="N113" s="8">
        <f t="shared" si="14"/>
        <v>0.26315789473684209</v>
      </c>
      <c r="O113" s="8">
        <f t="shared" si="15"/>
        <v>0.71052631578947367</v>
      </c>
      <c r="P113" s="8">
        <f t="shared" si="16"/>
        <v>2.6315789473684209E-2</v>
      </c>
      <c r="Q113" s="1">
        <v>-23468968</v>
      </c>
      <c r="R113" s="1">
        <v>219813772</v>
      </c>
      <c r="S113" s="1">
        <v>52334815</v>
      </c>
      <c r="T113" s="1">
        <f t="shared" si="13"/>
        <v>29382866</v>
      </c>
      <c r="U113" s="1">
        <v>22951949</v>
      </c>
      <c r="V113" s="1">
        <f t="shared" si="17"/>
        <v>272148587</v>
      </c>
      <c r="W113" s="1">
        <f t="shared" si="25"/>
        <v>248679619</v>
      </c>
      <c r="X113" s="9">
        <f t="shared" si="18"/>
        <v>3740874.0481099659</v>
      </c>
      <c r="Y113" s="9">
        <f t="shared" si="19"/>
        <v>3425383.3402061854</v>
      </c>
      <c r="Z113" s="3">
        <v>23.1</v>
      </c>
      <c r="AA113" s="12">
        <f t="shared" si="20"/>
        <v>3.1493506493506493</v>
      </c>
      <c r="AB113" s="3">
        <v>4.16</v>
      </c>
      <c r="AC113" s="3">
        <v>3.48</v>
      </c>
      <c r="AD113" s="3">
        <v>13.65</v>
      </c>
      <c r="AE113" s="3">
        <v>1.81</v>
      </c>
      <c r="AF113" s="16">
        <f t="shared" si="21"/>
        <v>15.46</v>
      </c>
      <c r="AG113" s="8">
        <f t="shared" si="22"/>
        <v>0.18008658008658007</v>
      </c>
      <c r="AH113" s="8">
        <f t="shared" si="23"/>
        <v>0.15064935064935064</v>
      </c>
      <c r="AI113" s="8">
        <f t="shared" si="24"/>
        <v>0.66926406926406923</v>
      </c>
    </row>
    <row r="114" spans="1:35" x14ac:dyDescent="0.35">
      <c r="A114" s="6">
        <v>2023</v>
      </c>
      <c r="B114" t="s">
        <v>123</v>
      </c>
      <c r="C114" t="s">
        <v>124</v>
      </c>
      <c r="D114" t="s">
        <v>127</v>
      </c>
      <c r="E114">
        <v>75</v>
      </c>
      <c r="F114" t="s">
        <v>319</v>
      </c>
      <c r="G114">
        <v>2</v>
      </c>
      <c r="I114">
        <v>3</v>
      </c>
      <c r="J114">
        <v>10</v>
      </c>
      <c r="K114">
        <v>56</v>
      </c>
      <c r="L114">
        <v>4</v>
      </c>
      <c r="M114" s="3">
        <v>72.5</v>
      </c>
      <c r="N114" s="8">
        <f t="shared" si="14"/>
        <v>0.2</v>
      </c>
      <c r="O114" s="8">
        <f t="shared" si="15"/>
        <v>0.7466666666666667</v>
      </c>
      <c r="P114" s="8">
        <f t="shared" si="16"/>
        <v>5.3333333333333337E-2</v>
      </c>
      <c r="Q114" s="1">
        <v>-24182141</v>
      </c>
      <c r="R114" s="1">
        <v>233783686</v>
      </c>
      <c r="S114" s="1">
        <v>63850101</v>
      </c>
      <c r="T114" s="1">
        <f t="shared" si="13"/>
        <v>26622657</v>
      </c>
      <c r="U114" s="1">
        <v>37227444</v>
      </c>
      <c r="V114" s="1">
        <f t="shared" si="17"/>
        <v>297633787</v>
      </c>
      <c r="W114" s="1">
        <f t="shared" si="25"/>
        <v>273451646</v>
      </c>
      <c r="X114" s="9">
        <f t="shared" si="18"/>
        <v>4105293.6137931035</v>
      </c>
      <c r="Y114" s="9">
        <f t="shared" si="19"/>
        <v>3591811.6275862069</v>
      </c>
      <c r="Z114" s="3">
        <v>26.07</v>
      </c>
      <c r="AA114" s="12">
        <f t="shared" si="20"/>
        <v>2.7809742999616418</v>
      </c>
      <c r="AB114" s="3">
        <v>4.32</v>
      </c>
      <c r="AC114" s="3">
        <v>3.95</v>
      </c>
      <c r="AD114" s="3">
        <v>15.8</v>
      </c>
      <c r="AE114" s="3">
        <v>2</v>
      </c>
      <c r="AF114" s="16">
        <f t="shared" si="21"/>
        <v>17.8</v>
      </c>
      <c r="AG114" s="8">
        <f t="shared" si="22"/>
        <v>0.1657077100115075</v>
      </c>
      <c r="AH114" s="8">
        <f t="shared" si="23"/>
        <v>0.15151515151515152</v>
      </c>
      <c r="AI114" s="8">
        <f t="shared" si="24"/>
        <v>0.68277713847334098</v>
      </c>
    </row>
    <row r="115" spans="1:35" x14ac:dyDescent="0.35">
      <c r="A115" s="6">
        <v>2023</v>
      </c>
      <c r="B115" t="s">
        <v>123</v>
      </c>
      <c r="C115" t="s">
        <v>124</v>
      </c>
      <c r="D115" t="s">
        <v>128</v>
      </c>
      <c r="E115">
        <v>102</v>
      </c>
      <c r="F115" t="s">
        <v>322</v>
      </c>
      <c r="I115">
        <v>1</v>
      </c>
      <c r="J115">
        <v>11</v>
      </c>
      <c r="K115">
        <v>86</v>
      </c>
      <c r="L115">
        <v>4</v>
      </c>
      <c r="M115" s="3">
        <v>100.875</v>
      </c>
      <c r="N115" s="8">
        <f t="shared" si="14"/>
        <v>0.11764705882352941</v>
      </c>
      <c r="O115" s="8">
        <f t="shared" si="15"/>
        <v>0.84313725490196079</v>
      </c>
      <c r="P115" s="8">
        <f t="shared" si="16"/>
        <v>3.9215686274509803E-2</v>
      </c>
      <c r="Q115" s="1">
        <v>-30870392</v>
      </c>
      <c r="R115" s="1">
        <v>295550304</v>
      </c>
      <c r="S115" s="1">
        <v>89385565</v>
      </c>
      <c r="T115" s="1">
        <f t="shared" si="13"/>
        <v>41465557</v>
      </c>
      <c r="U115" s="1">
        <v>47920008</v>
      </c>
      <c r="V115" s="1">
        <f t="shared" si="17"/>
        <v>384935869</v>
      </c>
      <c r="W115" s="1">
        <f t="shared" si="25"/>
        <v>354065477</v>
      </c>
      <c r="X115" s="9">
        <f t="shared" si="18"/>
        <v>3815968.9615861215</v>
      </c>
      <c r="Y115" s="9">
        <f t="shared" si="19"/>
        <v>3340925.5117719951</v>
      </c>
      <c r="Z115" s="3">
        <v>35.93</v>
      </c>
      <c r="AA115" s="12">
        <f t="shared" si="20"/>
        <v>2.8075424436404117</v>
      </c>
      <c r="AB115" s="3">
        <v>3</v>
      </c>
      <c r="AC115" s="3">
        <v>8.56</v>
      </c>
      <c r="AD115" s="3">
        <v>22.37</v>
      </c>
      <c r="AE115" s="3">
        <v>2</v>
      </c>
      <c r="AF115" s="16">
        <f t="shared" si="21"/>
        <v>24.37</v>
      </c>
      <c r="AG115" s="8">
        <f t="shared" si="22"/>
        <v>8.3495686056220431E-2</v>
      </c>
      <c r="AH115" s="8">
        <f t="shared" si="23"/>
        <v>0.23824102421374896</v>
      </c>
      <c r="AI115" s="8">
        <f t="shared" si="24"/>
        <v>0.67826328973003069</v>
      </c>
    </row>
    <row r="116" spans="1:35" x14ac:dyDescent="0.35">
      <c r="A116" s="6">
        <v>2023</v>
      </c>
      <c r="B116" t="s">
        <v>123</v>
      </c>
      <c r="C116" t="s">
        <v>124</v>
      </c>
      <c r="D116" t="s">
        <v>130</v>
      </c>
      <c r="E116">
        <v>151</v>
      </c>
      <c r="F116" t="s">
        <v>322</v>
      </c>
      <c r="J116">
        <v>21</v>
      </c>
      <c r="K116">
        <v>123</v>
      </c>
      <c r="L116">
        <v>7</v>
      </c>
      <c r="M116" s="3">
        <v>149.25</v>
      </c>
      <c r="N116" s="8">
        <f t="shared" si="14"/>
        <v>0.13907284768211919</v>
      </c>
      <c r="O116" s="8">
        <f t="shared" si="15"/>
        <v>0.81456953642384111</v>
      </c>
      <c r="P116" s="8">
        <f t="shared" si="16"/>
        <v>4.6357615894039736E-2</v>
      </c>
      <c r="Q116" s="1">
        <v>-44908586</v>
      </c>
      <c r="R116" s="1">
        <v>314871652</v>
      </c>
      <c r="S116" s="1">
        <v>98134756</v>
      </c>
      <c r="T116" s="1">
        <f t="shared" si="13"/>
        <v>42313624</v>
      </c>
      <c r="U116" s="1">
        <v>55821132</v>
      </c>
      <c r="V116" s="1">
        <f t="shared" si="17"/>
        <v>413006408</v>
      </c>
      <c r="W116" s="1">
        <f t="shared" si="25"/>
        <v>368097822</v>
      </c>
      <c r="X116" s="9">
        <f t="shared" si="18"/>
        <v>2767212.1139028477</v>
      </c>
      <c r="Y116" s="9">
        <f t="shared" si="19"/>
        <v>2393201.1792294807</v>
      </c>
      <c r="Z116" s="3">
        <v>38.97</v>
      </c>
      <c r="AA116" s="12">
        <f t="shared" si="20"/>
        <v>3.8298691301000769</v>
      </c>
      <c r="AB116" s="3">
        <v>5.4</v>
      </c>
      <c r="AC116" s="3">
        <v>2.63</v>
      </c>
      <c r="AD116" s="3">
        <v>28.94</v>
      </c>
      <c r="AE116" s="3">
        <v>2</v>
      </c>
      <c r="AF116" s="16">
        <f t="shared" si="21"/>
        <v>30.94</v>
      </c>
      <c r="AG116" s="8">
        <f t="shared" si="22"/>
        <v>0.13856812933025406</v>
      </c>
      <c r="AH116" s="8">
        <f t="shared" si="23"/>
        <v>6.748781113677188E-2</v>
      </c>
      <c r="AI116" s="8">
        <f t="shared" si="24"/>
        <v>0.79394405953297409</v>
      </c>
    </row>
    <row r="117" spans="1:35" x14ac:dyDescent="0.35">
      <c r="A117" s="6">
        <v>2023</v>
      </c>
      <c r="B117" t="s">
        <v>123</v>
      </c>
      <c r="C117" t="s">
        <v>124</v>
      </c>
      <c r="D117" t="s">
        <v>131</v>
      </c>
      <c r="E117">
        <v>99</v>
      </c>
      <c r="F117" t="s">
        <v>320</v>
      </c>
      <c r="G117">
        <v>1</v>
      </c>
      <c r="I117">
        <v>1</v>
      </c>
      <c r="J117">
        <v>4</v>
      </c>
      <c r="K117">
        <v>37</v>
      </c>
      <c r="L117">
        <v>56</v>
      </c>
      <c r="M117" s="3">
        <v>104.75</v>
      </c>
      <c r="N117" s="8">
        <f t="shared" si="14"/>
        <v>6.0606060606060608E-2</v>
      </c>
      <c r="O117" s="8">
        <f t="shared" si="15"/>
        <v>0.37373737373737376</v>
      </c>
      <c r="P117" s="8">
        <f t="shared" si="16"/>
        <v>0.56565656565656564</v>
      </c>
      <c r="Q117" s="1">
        <v>-34000073</v>
      </c>
      <c r="R117" s="1">
        <v>236146105</v>
      </c>
      <c r="S117" s="1">
        <v>116062623</v>
      </c>
      <c r="T117" s="1">
        <f t="shared" si="13"/>
        <v>40609336</v>
      </c>
      <c r="U117" s="1">
        <v>75453287</v>
      </c>
      <c r="V117" s="1">
        <f t="shared" si="17"/>
        <v>352208728</v>
      </c>
      <c r="W117" s="1">
        <f t="shared" si="25"/>
        <v>318208655</v>
      </c>
      <c r="X117" s="9">
        <f t="shared" si="18"/>
        <v>3362374.4916467778</v>
      </c>
      <c r="Y117" s="9">
        <f t="shared" si="19"/>
        <v>2642056.7159904535</v>
      </c>
      <c r="Z117" s="3">
        <v>24.8</v>
      </c>
      <c r="AA117" s="12">
        <f t="shared" si="20"/>
        <v>4.223790322580645</v>
      </c>
      <c r="AB117" s="3">
        <v>5.51</v>
      </c>
      <c r="AC117" s="3">
        <v>4.3</v>
      </c>
      <c r="AD117" s="3">
        <v>14.99</v>
      </c>
      <c r="AE117" s="3">
        <v>0</v>
      </c>
      <c r="AF117" s="16">
        <f t="shared" si="21"/>
        <v>14.99</v>
      </c>
      <c r="AG117" s="8">
        <f t="shared" si="22"/>
        <v>0.2221774193548387</v>
      </c>
      <c r="AH117" s="8">
        <f t="shared" si="23"/>
        <v>0.17338709677419353</v>
      </c>
      <c r="AI117" s="8">
        <f t="shared" si="24"/>
        <v>0.60443548387096768</v>
      </c>
    </row>
    <row r="118" spans="1:35" x14ac:dyDescent="0.35">
      <c r="A118" s="6">
        <v>2023</v>
      </c>
      <c r="B118" t="s">
        <v>123</v>
      </c>
      <c r="C118" t="s">
        <v>124</v>
      </c>
      <c r="D118" t="s">
        <v>129</v>
      </c>
      <c r="E118">
        <v>101</v>
      </c>
      <c r="F118" t="s">
        <v>322</v>
      </c>
      <c r="G118">
        <v>3</v>
      </c>
      <c r="H118">
        <v>1</v>
      </c>
      <c r="I118">
        <v>1</v>
      </c>
      <c r="J118">
        <v>15</v>
      </c>
      <c r="K118">
        <v>72</v>
      </c>
      <c r="L118">
        <v>9</v>
      </c>
      <c r="M118" s="3">
        <v>98.125</v>
      </c>
      <c r="N118" s="8">
        <f t="shared" si="14"/>
        <v>0.19801980198019803</v>
      </c>
      <c r="O118" s="8">
        <f t="shared" si="15"/>
        <v>0.71287128712871284</v>
      </c>
      <c r="P118" s="8">
        <f t="shared" si="16"/>
        <v>8.9108910891089105E-2</v>
      </c>
      <c r="Q118" s="1">
        <v>-34614298</v>
      </c>
      <c r="R118" s="1">
        <v>234371583</v>
      </c>
      <c r="S118" s="1">
        <v>95338413</v>
      </c>
      <c r="T118" s="1">
        <f t="shared" si="13"/>
        <v>31038765</v>
      </c>
      <c r="U118" s="1">
        <v>64299648</v>
      </c>
      <c r="V118" s="1">
        <f t="shared" si="17"/>
        <v>329709996</v>
      </c>
      <c r="W118" s="1">
        <f t="shared" si="25"/>
        <v>295095698</v>
      </c>
      <c r="X118" s="9">
        <f t="shared" si="18"/>
        <v>3360101.8700636942</v>
      </c>
      <c r="Y118" s="9">
        <f t="shared" si="19"/>
        <v>2704818.8331210189</v>
      </c>
      <c r="Z118" s="3">
        <v>24.1</v>
      </c>
      <c r="AA118" s="12">
        <f t="shared" si="20"/>
        <v>4.0715767634854769</v>
      </c>
      <c r="AB118" s="3">
        <v>6.18</v>
      </c>
      <c r="AC118" s="3">
        <v>0</v>
      </c>
      <c r="AD118" s="3">
        <v>16.11</v>
      </c>
      <c r="AE118" s="3">
        <v>1.81</v>
      </c>
      <c r="AF118" s="16">
        <f t="shared" si="21"/>
        <v>17.919999999999998</v>
      </c>
      <c r="AG118" s="8">
        <f t="shared" si="22"/>
        <v>0.25643153526970952</v>
      </c>
      <c r="AH118" s="8">
        <f t="shared" si="23"/>
        <v>0</v>
      </c>
      <c r="AI118" s="8">
        <f t="shared" si="24"/>
        <v>0.74356846473029037</v>
      </c>
    </row>
    <row r="119" spans="1:35" x14ac:dyDescent="0.35">
      <c r="A119" s="6">
        <v>2023</v>
      </c>
      <c r="B119" t="s">
        <v>123</v>
      </c>
      <c r="C119" t="s">
        <v>124</v>
      </c>
      <c r="D119" t="s">
        <v>126</v>
      </c>
      <c r="E119">
        <v>82</v>
      </c>
      <c r="F119" t="s">
        <v>320</v>
      </c>
      <c r="J119">
        <v>4</v>
      </c>
      <c r="K119">
        <v>70</v>
      </c>
      <c r="L119">
        <v>8</v>
      </c>
      <c r="M119" s="3">
        <v>82.5</v>
      </c>
      <c r="N119" s="8">
        <f t="shared" si="14"/>
        <v>4.878048780487805E-2</v>
      </c>
      <c r="O119" s="8">
        <f t="shared" si="15"/>
        <v>0.85365853658536583</v>
      </c>
      <c r="P119" s="8">
        <f t="shared" si="16"/>
        <v>9.7560975609756101E-2</v>
      </c>
      <c r="Q119" s="1">
        <v>-26859606</v>
      </c>
      <c r="R119" s="1">
        <v>217610818</v>
      </c>
      <c r="S119" s="1">
        <v>61634303</v>
      </c>
      <c r="T119" s="1">
        <f t="shared" si="13"/>
        <v>36268355</v>
      </c>
      <c r="U119" s="1">
        <v>25365948</v>
      </c>
      <c r="V119" s="1">
        <f t="shared" si="17"/>
        <v>279245121</v>
      </c>
      <c r="W119" s="1">
        <f t="shared" si="25"/>
        <v>252385515</v>
      </c>
      <c r="X119" s="9">
        <f t="shared" si="18"/>
        <v>3384789.3454545452</v>
      </c>
      <c r="Y119" s="9">
        <f t="shared" si="19"/>
        <v>3077323.3090909091</v>
      </c>
      <c r="Z119" s="3">
        <v>21.91</v>
      </c>
      <c r="AA119" s="12">
        <f t="shared" si="20"/>
        <v>3.765403925148334</v>
      </c>
      <c r="AB119" s="3">
        <v>2</v>
      </c>
      <c r="AC119" s="3">
        <v>7.48</v>
      </c>
      <c r="AD119" s="3">
        <v>10.68</v>
      </c>
      <c r="AE119" s="3">
        <v>1.75</v>
      </c>
      <c r="AF119" s="16">
        <f t="shared" si="21"/>
        <v>12.43</v>
      </c>
      <c r="AG119" s="8">
        <f t="shared" si="22"/>
        <v>9.1282519397535372E-2</v>
      </c>
      <c r="AH119" s="8">
        <f t="shared" si="23"/>
        <v>0.34139662254678232</v>
      </c>
      <c r="AI119" s="8">
        <f t="shared" si="24"/>
        <v>0.56732085805568233</v>
      </c>
    </row>
    <row r="120" spans="1:35" x14ac:dyDescent="0.35">
      <c r="A120" s="6">
        <v>2023</v>
      </c>
      <c r="B120" t="s">
        <v>133</v>
      </c>
      <c r="C120" t="s">
        <v>134</v>
      </c>
      <c r="D120" t="s">
        <v>136</v>
      </c>
      <c r="E120">
        <v>97</v>
      </c>
      <c r="F120" t="s">
        <v>320</v>
      </c>
      <c r="H120">
        <v>1</v>
      </c>
      <c r="J120">
        <v>5</v>
      </c>
      <c r="K120">
        <v>70</v>
      </c>
      <c r="L120">
        <v>21</v>
      </c>
      <c r="M120" s="3">
        <v>98.625</v>
      </c>
      <c r="N120" s="8">
        <f t="shared" si="14"/>
        <v>6.1855670103092786E-2</v>
      </c>
      <c r="O120" s="8">
        <f t="shared" si="15"/>
        <v>0.72164948453608246</v>
      </c>
      <c r="P120" s="8">
        <f t="shared" si="16"/>
        <v>0.21649484536082475</v>
      </c>
      <c r="Q120" s="1">
        <v>-40799335</v>
      </c>
      <c r="R120" s="1">
        <v>240501478</v>
      </c>
      <c r="S120" s="1">
        <v>56810102</v>
      </c>
      <c r="T120" s="1">
        <f t="shared" si="13"/>
        <v>41401058</v>
      </c>
      <c r="U120" s="1">
        <v>15409044</v>
      </c>
      <c r="V120" s="1">
        <f t="shared" si="17"/>
        <v>297311580</v>
      </c>
      <c r="W120" s="1">
        <f t="shared" si="25"/>
        <v>256512245</v>
      </c>
      <c r="X120" s="9">
        <f t="shared" si="18"/>
        <v>3014566.0836501899</v>
      </c>
      <c r="Y120" s="9">
        <f t="shared" si="19"/>
        <v>2858327.36121673</v>
      </c>
      <c r="Z120" s="3">
        <v>25.96</v>
      </c>
      <c r="AA120" s="12">
        <f t="shared" si="20"/>
        <v>3.7991140215716483</v>
      </c>
      <c r="AB120" s="3">
        <v>5.63</v>
      </c>
      <c r="AC120" s="3">
        <v>3.7</v>
      </c>
      <c r="AD120" s="3">
        <v>16.63</v>
      </c>
      <c r="AE120" s="3">
        <v>0</v>
      </c>
      <c r="AF120" s="16">
        <f t="shared" si="21"/>
        <v>16.63</v>
      </c>
      <c r="AG120" s="8">
        <f t="shared" si="22"/>
        <v>0.21687211093990755</v>
      </c>
      <c r="AH120" s="8">
        <f t="shared" si="23"/>
        <v>0.14252696456086286</v>
      </c>
      <c r="AI120" s="8">
        <f t="shared" si="24"/>
        <v>0.64060092449922956</v>
      </c>
    </row>
    <row r="121" spans="1:35" x14ac:dyDescent="0.35">
      <c r="A121" s="6">
        <v>2023</v>
      </c>
      <c r="B121" t="s">
        <v>133</v>
      </c>
      <c r="C121" t="s">
        <v>134</v>
      </c>
      <c r="D121" t="s">
        <v>137</v>
      </c>
      <c r="E121">
        <v>83</v>
      </c>
      <c r="F121" t="s">
        <v>320</v>
      </c>
      <c r="I121">
        <v>1</v>
      </c>
      <c r="J121">
        <v>1</v>
      </c>
      <c r="K121">
        <v>41</v>
      </c>
      <c r="L121">
        <v>40</v>
      </c>
      <c r="M121" s="3">
        <v>87.625</v>
      </c>
      <c r="N121" s="8">
        <f t="shared" si="14"/>
        <v>2.4096385542168676E-2</v>
      </c>
      <c r="O121" s="8">
        <f t="shared" si="15"/>
        <v>0.49397590361445781</v>
      </c>
      <c r="P121" s="8">
        <f t="shared" si="16"/>
        <v>0.48192771084337349</v>
      </c>
      <c r="Q121" s="1">
        <v>-36554919</v>
      </c>
      <c r="R121" s="1">
        <v>239606283</v>
      </c>
      <c r="S121" s="1">
        <v>47639031</v>
      </c>
      <c r="T121" s="1">
        <f t="shared" si="13"/>
        <v>35707563</v>
      </c>
      <c r="U121" s="1">
        <v>11931468</v>
      </c>
      <c r="V121" s="1">
        <f t="shared" si="17"/>
        <v>287245314</v>
      </c>
      <c r="W121" s="1">
        <f t="shared" si="25"/>
        <v>250690395</v>
      </c>
      <c r="X121" s="9">
        <f t="shared" si="18"/>
        <v>3278120.5592011414</v>
      </c>
      <c r="Y121" s="9">
        <f t="shared" si="19"/>
        <v>3141955.4465049929</v>
      </c>
      <c r="Z121" s="3">
        <v>29.34</v>
      </c>
      <c r="AA121" s="12">
        <f t="shared" si="20"/>
        <v>2.98653715064758</v>
      </c>
      <c r="AB121" s="3">
        <v>4.54</v>
      </c>
      <c r="AC121" s="3">
        <v>12.29</v>
      </c>
      <c r="AD121" s="3">
        <v>11.51</v>
      </c>
      <c r="AE121" s="3">
        <v>1</v>
      </c>
      <c r="AF121" s="16">
        <f t="shared" si="21"/>
        <v>12.51</v>
      </c>
      <c r="AG121" s="8">
        <f t="shared" si="22"/>
        <v>0.15473755964553509</v>
      </c>
      <c r="AH121" s="8">
        <f t="shared" si="23"/>
        <v>0.41888207225630536</v>
      </c>
      <c r="AI121" s="8">
        <f t="shared" si="24"/>
        <v>0.42638036809815949</v>
      </c>
    </row>
    <row r="122" spans="1:35" x14ac:dyDescent="0.35">
      <c r="A122" s="6">
        <v>2023</v>
      </c>
      <c r="B122" t="s">
        <v>133</v>
      </c>
      <c r="C122" t="s">
        <v>134</v>
      </c>
      <c r="D122" t="s">
        <v>140</v>
      </c>
      <c r="E122">
        <v>113</v>
      </c>
      <c r="F122" t="s">
        <v>322</v>
      </c>
      <c r="H122">
        <v>3</v>
      </c>
      <c r="I122">
        <v>4</v>
      </c>
      <c r="J122">
        <v>5</v>
      </c>
      <c r="K122">
        <v>79</v>
      </c>
      <c r="L122">
        <v>22</v>
      </c>
      <c r="M122" s="3">
        <v>113</v>
      </c>
      <c r="N122" s="8">
        <f t="shared" si="14"/>
        <v>0.10619469026548672</v>
      </c>
      <c r="O122" s="8">
        <f t="shared" si="15"/>
        <v>0.69911504424778759</v>
      </c>
      <c r="P122" s="8">
        <f t="shared" si="16"/>
        <v>0.19469026548672566</v>
      </c>
      <c r="Q122" s="1">
        <v>-50099827</v>
      </c>
      <c r="R122" s="1">
        <v>317345602</v>
      </c>
      <c r="S122" s="1">
        <v>75959123</v>
      </c>
      <c r="T122" s="1">
        <f t="shared" si="13"/>
        <v>61210151</v>
      </c>
      <c r="U122" s="1">
        <v>14748972</v>
      </c>
      <c r="V122" s="1">
        <f t="shared" si="17"/>
        <v>393304725</v>
      </c>
      <c r="W122" s="1">
        <f t="shared" si="25"/>
        <v>343204898</v>
      </c>
      <c r="X122" s="9">
        <f t="shared" si="18"/>
        <v>3480572.7876106193</v>
      </c>
      <c r="Y122" s="9">
        <f t="shared" si="19"/>
        <v>3350050.9115044246</v>
      </c>
      <c r="Z122" s="3">
        <v>29.77</v>
      </c>
      <c r="AA122" s="12">
        <f t="shared" si="20"/>
        <v>3.7957675512260667</v>
      </c>
      <c r="AB122" s="3">
        <v>6.21</v>
      </c>
      <c r="AC122" s="3">
        <v>5.56</v>
      </c>
      <c r="AD122" s="3">
        <v>18</v>
      </c>
      <c r="AE122" s="3">
        <v>0</v>
      </c>
      <c r="AF122" s="16">
        <f t="shared" si="21"/>
        <v>18</v>
      </c>
      <c r="AG122" s="8">
        <f t="shared" si="22"/>
        <v>0.20859926100100773</v>
      </c>
      <c r="AH122" s="8">
        <f t="shared" si="23"/>
        <v>0.18676519986563653</v>
      </c>
      <c r="AI122" s="8">
        <f t="shared" si="24"/>
        <v>0.60463553913335577</v>
      </c>
    </row>
    <row r="123" spans="1:35" x14ac:dyDescent="0.35">
      <c r="A123" s="6">
        <v>2023</v>
      </c>
      <c r="B123" t="s">
        <v>133</v>
      </c>
      <c r="C123" t="s">
        <v>134</v>
      </c>
      <c r="D123" t="s">
        <v>138</v>
      </c>
      <c r="E123">
        <v>109</v>
      </c>
      <c r="F123" t="s">
        <v>322</v>
      </c>
      <c r="J123">
        <v>51</v>
      </c>
      <c r="K123">
        <v>58</v>
      </c>
      <c r="M123" s="3">
        <v>102.625</v>
      </c>
      <c r="N123" s="8">
        <f t="shared" si="14"/>
        <v>0.46788990825688076</v>
      </c>
      <c r="O123" s="8">
        <f t="shared" si="15"/>
        <v>0.5321100917431193</v>
      </c>
      <c r="P123" s="8">
        <f t="shared" si="16"/>
        <v>0</v>
      </c>
      <c r="Q123" s="1">
        <v>-48422677</v>
      </c>
      <c r="R123" s="1">
        <v>294751716</v>
      </c>
      <c r="S123" s="1">
        <v>76640607</v>
      </c>
      <c r="T123" s="1">
        <f t="shared" si="13"/>
        <v>59849103</v>
      </c>
      <c r="U123" s="1">
        <v>16791504</v>
      </c>
      <c r="V123" s="1">
        <f t="shared" si="17"/>
        <v>371392323</v>
      </c>
      <c r="W123" s="1">
        <f t="shared" si="25"/>
        <v>322969646</v>
      </c>
      <c r="X123" s="9">
        <f t="shared" si="18"/>
        <v>3618926.411693057</v>
      </c>
      <c r="Y123" s="9">
        <f t="shared" si="19"/>
        <v>3455306.3970767357</v>
      </c>
      <c r="Z123" s="3">
        <v>31.87</v>
      </c>
      <c r="AA123" s="12">
        <f t="shared" si="20"/>
        <v>3.2201129588955131</v>
      </c>
      <c r="AB123" s="3">
        <v>7.78</v>
      </c>
      <c r="AC123" s="3">
        <v>5</v>
      </c>
      <c r="AD123" s="3">
        <v>19.09</v>
      </c>
      <c r="AE123" s="3">
        <v>0</v>
      </c>
      <c r="AF123" s="16">
        <f t="shared" si="21"/>
        <v>19.09</v>
      </c>
      <c r="AG123" s="8">
        <f t="shared" si="22"/>
        <v>0.24411672419203012</v>
      </c>
      <c r="AH123" s="8">
        <f t="shared" si="23"/>
        <v>0.15688735487919672</v>
      </c>
      <c r="AI123" s="8">
        <f t="shared" si="24"/>
        <v>0.59899592092877307</v>
      </c>
    </row>
    <row r="124" spans="1:35" x14ac:dyDescent="0.35">
      <c r="A124" s="6">
        <v>2023</v>
      </c>
      <c r="B124" t="s">
        <v>133</v>
      </c>
      <c r="C124" t="s">
        <v>134</v>
      </c>
      <c r="D124" t="s">
        <v>135</v>
      </c>
      <c r="E124">
        <v>79</v>
      </c>
      <c r="F124" t="s">
        <v>319</v>
      </c>
      <c r="H124">
        <v>2</v>
      </c>
      <c r="I124">
        <v>1</v>
      </c>
      <c r="J124">
        <v>4</v>
      </c>
      <c r="K124">
        <v>36</v>
      </c>
      <c r="L124">
        <v>36</v>
      </c>
      <c r="M124" s="3">
        <v>82</v>
      </c>
      <c r="N124" s="8">
        <f t="shared" si="14"/>
        <v>8.8607594936708861E-2</v>
      </c>
      <c r="O124" s="8">
        <f t="shared" si="15"/>
        <v>0.45569620253164556</v>
      </c>
      <c r="P124" s="8">
        <f t="shared" si="16"/>
        <v>0.45569620253164556</v>
      </c>
      <c r="Q124" s="1">
        <v>-35549711</v>
      </c>
      <c r="R124" s="1">
        <v>253483851</v>
      </c>
      <c r="S124" s="1">
        <v>37461106</v>
      </c>
      <c r="T124" s="1">
        <f t="shared" si="13"/>
        <v>28159882</v>
      </c>
      <c r="U124" s="1">
        <v>9301224</v>
      </c>
      <c r="V124" s="1">
        <f t="shared" si="17"/>
        <v>290944957</v>
      </c>
      <c r="W124" s="1">
        <f t="shared" si="25"/>
        <v>255395246</v>
      </c>
      <c r="X124" s="9">
        <f t="shared" si="18"/>
        <v>3548109.2317073173</v>
      </c>
      <c r="Y124" s="9">
        <f t="shared" si="19"/>
        <v>3434679.6707317075</v>
      </c>
      <c r="Z124" s="3">
        <v>26.01</v>
      </c>
      <c r="AA124" s="12">
        <f t="shared" si="20"/>
        <v>3.1526336024605919</v>
      </c>
      <c r="AB124" s="3">
        <v>11.85</v>
      </c>
      <c r="AC124" s="3">
        <v>3.75</v>
      </c>
      <c r="AD124" s="3">
        <v>8.7799999999999994</v>
      </c>
      <c r="AE124" s="3">
        <v>1.63</v>
      </c>
      <c r="AF124" s="16">
        <f t="shared" si="21"/>
        <v>10.41</v>
      </c>
      <c r="AG124" s="8">
        <f t="shared" si="22"/>
        <v>0.45559400230680502</v>
      </c>
      <c r="AH124" s="8">
        <f t="shared" si="23"/>
        <v>0.14417531718569779</v>
      </c>
      <c r="AI124" s="8">
        <f t="shared" si="24"/>
        <v>0.40023068050749711</v>
      </c>
    </row>
    <row r="125" spans="1:35" x14ac:dyDescent="0.35">
      <c r="A125" s="6">
        <v>2023</v>
      </c>
      <c r="B125" t="s">
        <v>133</v>
      </c>
      <c r="C125" t="s">
        <v>134</v>
      </c>
      <c r="D125" t="s">
        <v>139</v>
      </c>
      <c r="E125">
        <v>93</v>
      </c>
      <c r="F125" t="s">
        <v>320</v>
      </c>
      <c r="I125">
        <v>1</v>
      </c>
      <c r="J125">
        <v>4</v>
      </c>
      <c r="K125">
        <v>61</v>
      </c>
      <c r="L125">
        <v>27</v>
      </c>
      <c r="M125" s="3">
        <v>95.625</v>
      </c>
      <c r="N125" s="8">
        <f t="shared" si="14"/>
        <v>5.3763440860215055E-2</v>
      </c>
      <c r="O125" s="8">
        <f t="shared" si="15"/>
        <v>0.65591397849462363</v>
      </c>
      <c r="P125" s="8">
        <f t="shared" si="16"/>
        <v>0.29032258064516131</v>
      </c>
      <c r="Q125" s="1">
        <v>-38867908</v>
      </c>
      <c r="R125" s="1">
        <v>259949001</v>
      </c>
      <c r="S125" s="1">
        <v>73937154</v>
      </c>
      <c r="T125" s="1">
        <f t="shared" si="13"/>
        <v>42715074</v>
      </c>
      <c r="U125" s="1">
        <v>31222080</v>
      </c>
      <c r="V125" s="1">
        <f t="shared" si="17"/>
        <v>333886155</v>
      </c>
      <c r="W125" s="1">
        <f t="shared" si="25"/>
        <v>295018247</v>
      </c>
      <c r="X125" s="9">
        <f t="shared" si="18"/>
        <v>3491619.9215686275</v>
      </c>
      <c r="Y125" s="9">
        <f t="shared" si="19"/>
        <v>3165114.5098039214</v>
      </c>
      <c r="Z125" s="3">
        <v>27.01</v>
      </c>
      <c r="AA125" s="12">
        <f t="shared" si="20"/>
        <v>3.5403554239170676</v>
      </c>
      <c r="AB125" s="3">
        <v>6.41</v>
      </c>
      <c r="AC125" s="3">
        <v>4</v>
      </c>
      <c r="AD125" s="3">
        <v>15.6</v>
      </c>
      <c r="AE125" s="3">
        <v>1</v>
      </c>
      <c r="AF125" s="16">
        <f t="shared" si="21"/>
        <v>16.600000000000001</v>
      </c>
      <c r="AG125" s="8">
        <f t="shared" si="22"/>
        <v>0.23731951129211401</v>
      </c>
      <c r="AH125" s="8">
        <f t="shared" si="23"/>
        <v>0.14809329877823027</v>
      </c>
      <c r="AI125" s="8">
        <f t="shared" si="24"/>
        <v>0.61458718992965566</v>
      </c>
    </row>
    <row r="126" spans="1:35" x14ac:dyDescent="0.35">
      <c r="A126" s="6">
        <v>2023</v>
      </c>
      <c r="B126" t="s">
        <v>141</v>
      </c>
      <c r="C126" t="s">
        <v>142</v>
      </c>
      <c r="D126" t="s">
        <v>143</v>
      </c>
      <c r="E126">
        <v>59</v>
      </c>
      <c r="F126" t="s">
        <v>318</v>
      </c>
      <c r="G126">
        <v>2</v>
      </c>
      <c r="I126">
        <v>8</v>
      </c>
      <c r="J126">
        <v>5</v>
      </c>
      <c r="K126">
        <v>41</v>
      </c>
      <c r="L126">
        <v>3</v>
      </c>
      <c r="M126" s="3">
        <v>55.75</v>
      </c>
      <c r="N126" s="8">
        <f t="shared" si="14"/>
        <v>0.25423728813559321</v>
      </c>
      <c r="O126" s="8">
        <f t="shared" si="15"/>
        <v>0.69491525423728817</v>
      </c>
      <c r="P126" s="8">
        <f t="shared" si="16"/>
        <v>5.0847457627118647E-2</v>
      </c>
      <c r="Q126" s="1">
        <v>-25315242</v>
      </c>
      <c r="R126" s="1">
        <v>182121944</v>
      </c>
      <c r="S126" s="1">
        <v>39294567</v>
      </c>
      <c r="T126" s="1">
        <f t="shared" si="13"/>
        <v>20460435</v>
      </c>
      <c r="U126" s="1">
        <v>18834132</v>
      </c>
      <c r="V126" s="1">
        <f t="shared" si="17"/>
        <v>221416511</v>
      </c>
      <c r="W126" s="1">
        <f t="shared" si="25"/>
        <v>196101269</v>
      </c>
      <c r="X126" s="9">
        <f t="shared" si="18"/>
        <v>3971596.6098654708</v>
      </c>
      <c r="Y126" s="9">
        <f t="shared" si="19"/>
        <v>3633764.6457399102</v>
      </c>
      <c r="Z126" s="3">
        <v>17.91</v>
      </c>
      <c r="AA126" s="12">
        <f t="shared" si="20"/>
        <v>3.1127861529871579</v>
      </c>
      <c r="AB126" s="3">
        <v>4</v>
      </c>
      <c r="AC126" s="3">
        <v>2.09</v>
      </c>
      <c r="AD126" s="3">
        <v>10.130000000000001</v>
      </c>
      <c r="AE126" s="3">
        <v>1.69</v>
      </c>
      <c r="AF126" s="16">
        <f t="shared" si="21"/>
        <v>11.82</v>
      </c>
      <c r="AG126" s="8">
        <f t="shared" si="22"/>
        <v>0.22333891680625348</v>
      </c>
      <c r="AH126" s="8">
        <f t="shared" si="23"/>
        <v>0.11669458403126744</v>
      </c>
      <c r="AI126" s="8">
        <f t="shared" si="24"/>
        <v>0.65996649916247907</v>
      </c>
    </row>
    <row r="127" spans="1:35" x14ac:dyDescent="0.35">
      <c r="A127" s="6">
        <v>2023</v>
      </c>
      <c r="B127" t="s">
        <v>144</v>
      </c>
      <c r="C127" t="s">
        <v>145</v>
      </c>
      <c r="D127" t="s">
        <v>149</v>
      </c>
      <c r="E127">
        <v>135</v>
      </c>
      <c r="F127" t="s">
        <v>322</v>
      </c>
      <c r="I127">
        <v>2</v>
      </c>
      <c r="J127">
        <v>7</v>
      </c>
      <c r="K127">
        <v>87</v>
      </c>
      <c r="L127">
        <v>39</v>
      </c>
      <c r="M127" s="3">
        <v>138.5</v>
      </c>
      <c r="N127" s="8">
        <f t="shared" si="14"/>
        <v>6.6666666666666666E-2</v>
      </c>
      <c r="O127" s="8">
        <f t="shared" si="15"/>
        <v>0.64444444444444449</v>
      </c>
      <c r="P127" s="8">
        <f t="shared" si="16"/>
        <v>0.28888888888888886</v>
      </c>
      <c r="Q127" s="1">
        <v>-68156224</v>
      </c>
      <c r="R127" s="1">
        <v>345385091</v>
      </c>
      <c r="S127" s="1">
        <v>79799583</v>
      </c>
      <c r="T127" s="1">
        <f t="shared" si="13"/>
        <v>45156135</v>
      </c>
      <c r="U127" s="1">
        <v>34643448</v>
      </c>
      <c r="V127" s="1">
        <f t="shared" si="17"/>
        <v>425184674</v>
      </c>
      <c r="W127" s="1">
        <f t="shared" si="25"/>
        <v>357028450</v>
      </c>
      <c r="X127" s="9">
        <f t="shared" si="18"/>
        <v>3069925.4440433211</v>
      </c>
      <c r="Y127" s="9">
        <f t="shared" si="19"/>
        <v>2819792.2454873645</v>
      </c>
      <c r="Z127" s="3">
        <v>38.4</v>
      </c>
      <c r="AA127" s="12">
        <f t="shared" si="20"/>
        <v>3.6067708333333335</v>
      </c>
      <c r="AB127" s="3">
        <v>15.1</v>
      </c>
      <c r="AC127" s="3">
        <v>10.5</v>
      </c>
      <c r="AD127" s="3">
        <v>10.35</v>
      </c>
      <c r="AE127" s="3">
        <v>2.4500000000000002</v>
      </c>
      <c r="AF127" s="16">
        <f t="shared" si="21"/>
        <v>12.8</v>
      </c>
      <c r="AG127" s="8">
        <f t="shared" si="22"/>
        <v>0.39322916666666669</v>
      </c>
      <c r="AH127" s="8">
        <f t="shared" si="23"/>
        <v>0.2734375</v>
      </c>
      <c r="AI127" s="8">
        <f t="shared" si="24"/>
        <v>0.33333333333333337</v>
      </c>
    </row>
    <row r="128" spans="1:35" x14ac:dyDescent="0.35">
      <c r="A128" s="6">
        <v>2023</v>
      </c>
      <c r="B128" t="s">
        <v>144</v>
      </c>
      <c r="C128" t="s">
        <v>145</v>
      </c>
      <c r="D128" t="s">
        <v>148</v>
      </c>
      <c r="E128">
        <v>141</v>
      </c>
      <c r="F128" t="s">
        <v>322</v>
      </c>
      <c r="I128">
        <v>1</v>
      </c>
      <c r="J128">
        <v>11</v>
      </c>
      <c r="K128">
        <v>93</v>
      </c>
      <c r="L128">
        <v>36</v>
      </c>
      <c r="M128" s="3">
        <v>143.875</v>
      </c>
      <c r="N128" s="8">
        <f t="shared" si="14"/>
        <v>8.5106382978723402E-2</v>
      </c>
      <c r="O128" s="8">
        <f t="shared" si="15"/>
        <v>0.65957446808510634</v>
      </c>
      <c r="P128" s="8">
        <f t="shared" si="16"/>
        <v>0.25531914893617019</v>
      </c>
      <c r="Q128" s="1">
        <v>-53132550</v>
      </c>
      <c r="R128" s="1">
        <v>348744875</v>
      </c>
      <c r="S128" s="1">
        <v>126323017</v>
      </c>
      <c r="T128" s="1">
        <f t="shared" si="13"/>
        <v>34713515</v>
      </c>
      <c r="U128" s="1">
        <v>91609502</v>
      </c>
      <c r="V128" s="1">
        <f t="shared" si="17"/>
        <v>475067892</v>
      </c>
      <c r="W128" s="1">
        <f t="shared" si="25"/>
        <v>421935342</v>
      </c>
      <c r="X128" s="9">
        <f t="shared" si="18"/>
        <v>3301948.8583840141</v>
      </c>
      <c r="Y128" s="9">
        <f t="shared" si="19"/>
        <v>2665219.0443092962</v>
      </c>
      <c r="Z128" s="3">
        <v>41.99</v>
      </c>
      <c r="AA128" s="12">
        <f t="shared" si="20"/>
        <v>3.4264110502500595</v>
      </c>
      <c r="AB128" s="3">
        <v>11.7</v>
      </c>
      <c r="AC128" s="3">
        <v>10.199999999999999</v>
      </c>
      <c r="AD128" s="3">
        <v>17.84</v>
      </c>
      <c r="AE128" s="3">
        <v>2.25</v>
      </c>
      <c r="AF128" s="16">
        <f t="shared" si="21"/>
        <v>20.09</v>
      </c>
      <c r="AG128" s="8">
        <f t="shared" si="22"/>
        <v>0.27863777089783281</v>
      </c>
      <c r="AH128" s="8">
        <f t="shared" si="23"/>
        <v>0.24291497975708498</v>
      </c>
      <c r="AI128" s="8">
        <f t="shared" si="24"/>
        <v>0.47844724934508215</v>
      </c>
    </row>
    <row r="129" spans="1:35" x14ac:dyDescent="0.35">
      <c r="A129" s="6">
        <v>2023</v>
      </c>
      <c r="B129" t="s">
        <v>144</v>
      </c>
      <c r="C129" t="s">
        <v>145</v>
      </c>
      <c r="D129" t="s">
        <v>147</v>
      </c>
      <c r="E129">
        <v>69</v>
      </c>
      <c r="F129" t="s">
        <v>319</v>
      </c>
      <c r="J129">
        <v>6</v>
      </c>
      <c r="K129">
        <v>53</v>
      </c>
      <c r="L129">
        <v>10</v>
      </c>
      <c r="M129" s="3">
        <v>69.5</v>
      </c>
      <c r="N129" s="8">
        <f t="shared" si="14"/>
        <v>8.6956521739130432E-2</v>
      </c>
      <c r="O129" s="8">
        <f t="shared" si="15"/>
        <v>0.76811594202898548</v>
      </c>
      <c r="P129" s="8">
        <f t="shared" si="16"/>
        <v>0.14492753623188406</v>
      </c>
      <c r="Q129" s="1">
        <v>-30159767</v>
      </c>
      <c r="R129" s="1">
        <v>207266100</v>
      </c>
      <c r="S129" s="1">
        <v>27932788</v>
      </c>
      <c r="T129" s="1">
        <f t="shared" si="13"/>
        <v>18802984</v>
      </c>
      <c r="U129" s="1">
        <v>9129804</v>
      </c>
      <c r="V129" s="1">
        <f t="shared" si="17"/>
        <v>235198888</v>
      </c>
      <c r="W129" s="1">
        <f t="shared" si="25"/>
        <v>205039121</v>
      </c>
      <c r="X129" s="9">
        <f t="shared" si="18"/>
        <v>3384156.6618705038</v>
      </c>
      <c r="Y129" s="9">
        <f t="shared" si="19"/>
        <v>3252792.5755395684</v>
      </c>
      <c r="Z129" s="3">
        <v>19.8</v>
      </c>
      <c r="AA129" s="12">
        <f t="shared" si="20"/>
        <v>3.5101010101010099</v>
      </c>
      <c r="AB129" s="3">
        <v>8.4499999999999993</v>
      </c>
      <c r="AC129" s="3">
        <v>6.2</v>
      </c>
      <c r="AD129" s="3">
        <v>4.4000000000000004</v>
      </c>
      <c r="AE129" s="3">
        <v>0.75</v>
      </c>
      <c r="AF129" s="16">
        <f t="shared" si="21"/>
        <v>5.15</v>
      </c>
      <c r="AG129" s="8">
        <f t="shared" si="22"/>
        <v>0.42676767676767674</v>
      </c>
      <c r="AH129" s="8">
        <f t="shared" si="23"/>
        <v>0.31313131313131315</v>
      </c>
      <c r="AI129" s="8">
        <f t="shared" si="24"/>
        <v>0.26010101010101011</v>
      </c>
    </row>
    <row r="130" spans="1:35" x14ac:dyDescent="0.35">
      <c r="A130" s="6">
        <v>2023</v>
      </c>
      <c r="B130" t="s">
        <v>144</v>
      </c>
      <c r="C130" t="s">
        <v>145</v>
      </c>
      <c r="D130" t="s">
        <v>146</v>
      </c>
      <c r="E130">
        <v>126</v>
      </c>
      <c r="F130" t="s">
        <v>322</v>
      </c>
      <c r="I130">
        <v>5</v>
      </c>
      <c r="J130">
        <v>9</v>
      </c>
      <c r="K130">
        <v>58</v>
      </c>
      <c r="L130">
        <v>54</v>
      </c>
      <c r="M130" s="3">
        <v>130.375</v>
      </c>
      <c r="N130" s="8">
        <f t="shared" si="14"/>
        <v>0.1111111111111111</v>
      </c>
      <c r="O130" s="8">
        <f t="shared" si="15"/>
        <v>0.46031746031746029</v>
      </c>
      <c r="P130" s="8">
        <f t="shared" si="16"/>
        <v>0.42857142857142855</v>
      </c>
      <c r="Q130" s="1">
        <v>-55894614</v>
      </c>
      <c r="R130" s="1">
        <v>350269423</v>
      </c>
      <c r="S130" s="1">
        <v>53670987</v>
      </c>
      <c r="T130" s="1">
        <f t="shared" ref="T130:T193" si="26">S130-U130</f>
        <v>33769263</v>
      </c>
      <c r="U130" s="1">
        <v>19901724</v>
      </c>
      <c r="V130" s="1">
        <f t="shared" si="17"/>
        <v>403940410</v>
      </c>
      <c r="W130" s="1">
        <f t="shared" si="25"/>
        <v>348045796</v>
      </c>
      <c r="X130" s="9">
        <f t="shared" si="18"/>
        <v>3098296.5292425696</v>
      </c>
      <c r="Y130" s="9">
        <f t="shared" si="19"/>
        <v>2945646.6807286674</v>
      </c>
      <c r="Z130" s="3">
        <v>36.81</v>
      </c>
      <c r="AA130" s="12">
        <f t="shared" si="20"/>
        <v>3.5418364574843788</v>
      </c>
      <c r="AB130" s="3">
        <v>11.85</v>
      </c>
      <c r="AC130" s="3">
        <v>7.24</v>
      </c>
      <c r="AD130" s="3">
        <v>15.97</v>
      </c>
      <c r="AE130" s="3">
        <v>1.75</v>
      </c>
      <c r="AF130" s="16">
        <f t="shared" si="21"/>
        <v>17.72</v>
      </c>
      <c r="AG130" s="8">
        <f t="shared" si="22"/>
        <v>0.32192339038304807</v>
      </c>
      <c r="AH130" s="8">
        <f t="shared" si="23"/>
        <v>0.19668568323825047</v>
      </c>
      <c r="AI130" s="8">
        <f t="shared" si="24"/>
        <v>0.4813909263787014</v>
      </c>
    </row>
    <row r="131" spans="1:35" x14ac:dyDescent="0.35">
      <c r="A131" s="6">
        <v>2023</v>
      </c>
      <c r="B131" t="s">
        <v>150</v>
      </c>
      <c r="C131" t="s">
        <v>151</v>
      </c>
      <c r="D131" t="s">
        <v>152</v>
      </c>
      <c r="E131">
        <v>28</v>
      </c>
      <c r="F131" t="s">
        <v>317</v>
      </c>
      <c r="H131">
        <v>1</v>
      </c>
      <c r="I131">
        <v>2</v>
      </c>
      <c r="J131">
        <v>3</v>
      </c>
      <c r="K131">
        <v>13</v>
      </c>
      <c r="L131">
        <v>9</v>
      </c>
      <c r="M131" s="3">
        <v>27.875</v>
      </c>
      <c r="N131" s="8">
        <f t="shared" ref="N131:N194" si="27">(G131+H131+I131+J131)/E131</f>
        <v>0.21428571428571427</v>
      </c>
      <c r="O131" s="8">
        <f t="shared" ref="O131:O194" si="28">K131/E131</f>
        <v>0.4642857142857143</v>
      </c>
      <c r="P131" s="8">
        <f t="shared" ref="P131:P194" si="29">L131/E131</f>
        <v>0.32142857142857145</v>
      </c>
      <c r="Q131" s="1">
        <v>-20686640</v>
      </c>
      <c r="R131" s="1">
        <v>125094332</v>
      </c>
      <c r="S131" s="1">
        <v>25630368</v>
      </c>
      <c r="T131" s="1">
        <f t="shared" si="26"/>
        <v>14992488</v>
      </c>
      <c r="U131" s="1">
        <v>10637880</v>
      </c>
      <c r="V131" s="1">
        <f t="shared" ref="V131:V194" si="30">R131+S131</f>
        <v>150724700</v>
      </c>
      <c r="W131" s="1">
        <f t="shared" si="25"/>
        <v>130038060</v>
      </c>
      <c r="X131" s="9">
        <f t="shared" ref="X131:X194" si="31">V131/M131</f>
        <v>5407164.1255605379</v>
      </c>
      <c r="Y131" s="9">
        <f t="shared" ref="Y131:Y194" si="32">(V131-U131)/M131</f>
        <v>5025536.1434977576</v>
      </c>
      <c r="Z131" s="3">
        <v>11.61</v>
      </c>
      <c r="AA131" s="12">
        <f t="shared" ref="AA131:AA194" si="33">M131/Z131</f>
        <v>2.4009474590869941</v>
      </c>
      <c r="AB131" s="3">
        <v>3</v>
      </c>
      <c r="AC131" s="3">
        <v>2.7</v>
      </c>
      <c r="AD131" s="3">
        <v>4.91</v>
      </c>
      <c r="AE131" s="3">
        <v>1</v>
      </c>
      <c r="AF131" s="16">
        <f t="shared" ref="AF131:AF194" si="34">AD131+AE131</f>
        <v>5.91</v>
      </c>
      <c r="AG131" s="8">
        <f t="shared" ref="AG131:AG194" si="35">AB131/Z131</f>
        <v>0.2583979328165375</v>
      </c>
      <c r="AH131" s="8">
        <f t="shared" ref="AH131:AH194" si="36">AC131/Z131</f>
        <v>0.23255813953488375</v>
      </c>
      <c r="AI131" s="8">
        <f t="shared" ref="AI131:AI194" si="37">AF131/Z131</f>
        <v>0.50904392764857886</v>
      </c>
    </row>
    <row r="132" spans="1:35" x14ac:dyDescent="0.35">
      <c r="A132" s="6">
        <v>2023</v>
      </c>
      <c r="B132" t="s">
        <v>153</v>
      </c>
      <c r="C132" t="s">
        <v>154</v>
      </c>
      <c r="D132" t="s">
        <v>156</v>
      </c>
      <c r="E132">
        <v>32</v>
      </c>
      <c r="F132" t="s">
        <v>317</v>
      </c>
      <c r="H132">
        <v>1</v>
      </c>
      <c r="I132">
        <v>2</v>
      </c>
      <c r="J132">
        <v>3</v>
      </c>
      <c r="K132">
        <v>24</v>
      </c>
      <c r="L132">
        <v>2</v>
      </c>
      <c r="M132" s="3">
        <v>31</v>
      </c>
      <c r="N132" s="8">
        <f t="shared" si="27"/>
        <v>0.1875</v>
      </c>
      <c r="O132" s="8">
        <f t="shared" si="28"/>
        <v>0.75</v>
      </c>
      <c r="P132" s="8">
        <f t="shared" si="29"/>
        <v>6.25E-2</v>
      </c>
      <c r="Q132" s="1">
        <v>-37551506</v>
      </c>
      <c r="R132" s="1">
        <v>265944125</v>
      </c>
      <c r="S132" s="1">
        <v>64558213</v>
      </c>
      <c r="T132" s="1">
        <f t="shared" si="26"/>
        <v>29440873</v>
      </c>
      <c r="U132" s="1">
        <v>35117340</v>
      </c>
      <c r="V132" s="1">
        <f t="shared" si="30"/>
        <v>330502338</v>
      </c>
      <c r="W132" s="1">
        <f t="shared" ref="W132:W195" si="38">V132+Q132</f>
        <v>292950832</v>
      </c>
      <c r="X132" s="9">
        <f t="shared" si="31"/>
        <v>10661365.741935484</v>
      </c>
      <c r="Y132" s="9">
        <f t="shared" si="32"/>
        <v>9528548.3225806449</v>
      </c>
      <c r="Z132" s="3">
        <v>11.65</v>
      </c>
      <c r="AA132" s="12">
        <f t="shared" si="33"/>
        <v>2.6609442060085837</v>
      </c>
      <c r="AB132" s="3">
        <v>4.8499999999999996</v>
      </c>
      <c r="AC132" s="3">
        <v>1</v>
      </c>
      <c r="AD132" s="3">
        <v>4.8</v>
      </c>
      <c r="AE132" s="3">
        <v>1</v>
      </c>
      <c r="AF132" s="16">
        <f t="shared" si="34"/>
        <v>5.8</v>
      </c>
      <c r="AG132" s="8">
        <f t="shared" si="35"/>
        <v>0.41630901287553645</v>
      </c>
      <c r="AH132" s="8">
        <f t="shared" si="36"/>
        <v>8.5836909871244635E-2</v>
      </c>
      <c r="AI132" s="8">
        <f t="shared" si="37"/>
        <v>0.49785407725321884</v>
      </c>
    </row>
    <row r="133" spans="1:35" x14ac:dyDescent="0.35">
      <c r="A133" s="6">
        <v>2023</v>
      </c>
      <c r="B133" t="s">
        <v>153</v>
      </c>
      <c r="C133" t="s">
        <v>154</v>
      </c>
      <c r="D133" t="s">
        <v>158</v>
      </c>
      <c r="E133">
        <v>27</v>
      </c>
      <c r="F133" t="s">
        <v>317</v>
      </c>
      <c r="I133">
        <v>1</v>
      </c>
      <c r="J133">
        <v>7</v>
      </c>
      <c r="K133">
        <v>19</v>
      </c>
      <c r="M133" s="3">
        <v>25.875</v>
      </c>
      <c r="N133" s="8">
        <f t="shared" si="27"/>
        <v>0.29629629629629628</v>
      </c>
      <c r="O133" s="8">
        <f t="shared" si="28"/>
        <v>0.70370370370370372</v>
      </c>
      <c r="P133" s="8">
        <f t="shared" si="29"/>
        <v>0</v>
      </c>
      <c r="Q133" s="1">
        <v>-12843129</v>
      </c>
      <c r="R133" s="1">
        <v>102711572</v>
      </c>
      <c r="S133" s="1">
        <v>37720797</v>
      </c>
      <c r="T133" s="1">
        <f t="shared" si="26"/>
        <v>8270409</v>
      </c>
      <c r="U133" s="1">
        <v>29450388</v>
      </c>
      <c r="V133" s="1">
        <f t="shared" si="30"/>
        <v>140432369</v>
      </c>
      <c r="W133" s="1">
        <f t="shared" si="38"/>
        <v>127589240</v>
      </c>
      <c r="X133" s="9">
        <f t="shared" si="31"/>
        <v>5427337.9323671497</v>
      </c>
      <c r="Y133" s="9">
        <f t="shared" si="32"/>
        <v>4289158.6859903382</v>
      </c>
      <c r="Z133" s="3">
        <v>9.31</v>
      </c>
      <c r="AA133" s="12">
        <f t="shared" si="33"/>
        <v>2.7792696025778731</v>
      </c>
      <c r="AB133" s="3">
        <v>2.56</v>
      </c>
      <c r="AC133" s="3">
        <v>0</v>
      </c>
      <c r="AD133" s="3">
        <v>5.7</v>
      </c>
      <c r="AE133" s="3">
        <v>1.05</v>
      </c>
      <c r="AF133" s="16">
        <f t="shared" si="34"/>
        <v>6.75</v>
      </c>
      <c r="AG133" s="8">
        <f t="shared" si="35"/>
        <v>0.27497314715359827</v>
      </c>
      <c r="AH133" s="8">
        <f t="shared" si="36"/>
        <v>0</v>
      </c>
      <c r="AI133" s="8">
        <f t="shared" si="37"/>
        <v>0.72502685284640167</v>
      </c>
    </row>
    <row r="134" spans="1:35" x14ac:dyDescent="0.35">
      <c r="A134" s="6">
        <v>2023</v>
      </c>
      <c r="B134" t="s">
        <v>153</v>
      </c>
      <c r="C134" t="s">
        <v>154</v>
      </c>
      <c r="D134" t="s">
        <v>155</v>
      </c>
      <c r="E134">
        <v>51</v>
      </c>
      <c r="F134" t="s">
        <v>318</v>
      </c>
      <c r="I134">
        <v>1</v>
      </c>
      <c r="J134">
        <v>3</v>
      </c>
      <c r="K134">
        <v>40</v>
      </c>
      <c r="L134">
        <v>7</v>
      </c>
      <c r="M134" s="3">
        <v>51.25</v>
      </c>
      <c r="N134" s="8">
        <f t="shared" si="27"/>
        <v>7.8431372549019607E-2</v>
      </c>
      <c r="O134" s="8">
        <f t="shared" si="28"/>
        <v>0.78431372549019607</v>
      </c>
      <c r="P134" s="8">
        <f t="shared" si="29"/>
        <v>0.13725490196078433</v>
      </c>
      <c r="Q134" s="1">
        <v>-24723048</v>
      </c>
      <c r="R134" s="1">
        <v>190113732</v>
      </c>
      <c r="S134" s="1">
        <v>35580703</v>
      </c>
      <c r="T134" s="1">
        <f t="shared" si="26"/>
        <v>17051311</v>
      </c>
      <c r="U134" s="1">
        <v>18529392</v>
      </c>
      <c r="V134" s="1">
        <f t="shared" si="30"/>
        <v>225694435</v>
      </c>
      <c r="W134" s="1">
        <f t="shared" si="38"/>
        <v>200971387</v>
      </c>
      <c r="X134" s="9">
        <f t="shared" si="31"/>
        <v>4403793.8536585364</v>
      </c>
      <c r="Y134" s="9">
        <f t="shared" si="32"/>
        <v>4042244.7414634149</v>
      </c>
      <c r="Z134" s="3">
        <v>17.18</v>
      </c>
      <c r="AA134" s="12">
        <f t="shared" si="33"/>
        <v>2.9831199068684517</v>
      </c>
      <c r="AB134" s="3">
        <v>3.5</v>
      </c>
      <c r="AC134" s="3">
        <v>2.74</v>
      </c>
      <c r="AD134" s="3">
        <v>9.94</v>
      </c>
      <c r="AE134" s="3">
        <v>1</v>
      </c>
      <c r="AF134" s="16">
        <f t="shared" si="34"/>
        <v>10.94</v>
      </c>
      <c r="AG134" s="8">
        <f t="shared" si="35"/>
        <v>0.20372526193247964</v>
      </c>
      <c r="AH134" s="8">
        <f t="shared" si="36"/>
        <v>0.15948777648428406</v>
      </c>
      <c r="AI134" s="8">
        <f t="shared" si="37"/>
        <v>0.63678696158323633</v>
      </c>
    </row>
    <row r="135" spans="1:35" x14ac:dyDescent="0.35">
      <c r="A135" s="6">
        <v>2023</v>
      </c>
      <c r="B135" t="s">
        <v>153</v>
      </c>
      <c r="C135" t="s">
        <v>154</v>
      </c>
      <c r="D135" t="s">
        <v>157</v>
      </c>
      <c r="E135">
        <v>76</v>
      </c>
      <c r="F135" t="s">
        <v>319</v>
      </c>
      <c r="I135">
        <v>4</v>
      </c>
      <c r="J135">
        <v>8</v>
      </c>
      <c r="K135">
        <v>58</v>
      </c>
      <c r="L135">
        <v>6</v>
      </c>
      <c r="M135" s="3">
        <v>74.75</v>
      </c>
      <c r="N135" s="8">
        <f t="shared" si="27"/>
        <v>0.15789473684210525</v>
      </c>
      <c r="O135" s="8">
        <f t="shared" si="28"/>
        <v>0.76315789473684215</v>
      </c>
      <c r="P135" s="8">
        <f t="shared" si="29"/>
        <v>7.8947368421052627E-2</v>
      </c>
      <c r="Q135" s="1">
        <v>-16274966</v>
      </c>
      <c r="R135" s="1">
        <v>133887086</v>
      </c>
      <c r="S135" s="1">
        <v>50871099</v>
      </c>
      <c r="T135" s="1">
        <f t="shared" si="26"/>
        <v>15956667</v>
      </c>
      <c r="U135" s="1">
        <v>34914432</v>
      </c>
      <c r="V135" s="1">
        <f t="shared" si="30"/>
        <v>184758185</v>
      </c>
      <c r="W135" s="1">
        <f t="shared" si="38"/>
        <v>168483219</v>
      </c>
      <c r="X135" s="9">
        <f t="shared" si="31"/>
        <v>2471681.4046822744</v>
      </c>
      <c r="Y135" s="9">
        <f t="shared" si="32"/>
        <v>2004598.7023411372</v>
      </c>
      <c r="Z135" s="3">
        <v>22.98</v>
      </c>
      <c r="AA135" s="12">
        <f t="shared" si="33"/>
        <v>3.252828546562228</v>
      </c>
      <c r="AB135" s="3">
        <v>10.58</v>
      </c>
      <c r="AC135" s="3">
        <v>2</v>
      </c>
      <c r="AD135" s="3">
        <v>8.6</v>
      </c>
      <c r="AE135" s="3">
        <v>1.8</v>
      </c>
      <c r="AF135" s="16">
        <f t="shared" si="34"/>
        <v>10.4</v>
      </c>
      <c r="AG135" s="8">
        <f t="shared" si="35"/>
        <v>0.46040034812880765</v>
      </c>
      <c r="AH135" s="8">
        <f t="shared" si="36"/>
        <v>8.7032201914708437E-2</v>
      </c>
      <c r="AI135" s="8">
        <f t="shared" si="37"/>
        <v>0.4525674499564839</v>
      </c>
    </row>
    <row r="136" spans="1:35" x14ac:dyDescent="0.35">
      <c r="A136" s="6">
        <v>2023</v>
      </c>
      <c r="B136" t="s">
        <v>159</v>
      </c>
      <c r="C136" t="s">
        <v>160</v>
      </c>
      <c r="D136" t="s">
        <v>161</v>
      </c>
      <c r="E136">
        <v>49</v>
      </c>
      <c r="F136" t="s">
        <v>318</v>
      </c>
      <c r="G136">
        <v>1</v>
      </c>
      <c r="I136">
        <v>1</v>
      </c>
      <c r="J136">
        <v>7</v>
      </c>
      <c r="K136">
        <v>40</v>
      </c>
      <c r="M136" s="3">
        <v>47.375</v>
      </c>
      <c r="N136" s="8">
        <f t="shared" si="27"/>
        <v>0.18367346938775511</v>
      </c>
      <c r="O136" s="8">
        <f t="shared" si="28"/>
        <v>0.81632653061224492</v>
      </c>
      <c r="P136" s="8">
        <f t="shared" si="29"/>
        <v>0</v>
      </c>
      <c r="Q136" s="1">
        <v>-23573507</v>
      </c>
      <c r="R136" s="1">
        <v>139161172</v>
      </c>
      <c r="S136" s="1">
        <v>42805556</v>
      </c>
      <c r="T136" s="1">
        <f t="shared" si="26"/>
        <v>17173052</v>
      </c>
      <c r="U136" s="1">
        <v>25632504</v>
      </c>
      <c r="V136" s="1">
        <f t="shared" si="30"/>
        <v>181966728</v>
      </c>
      <c r="W136" s="1">
        <f t="shared" si="38"/>
        <v>158393221</v>
      </c>
      <c r="X136" s="9">
        <f t="shared" si="31"/>
        <v>3840986.3430079157</v>
      </c>
      <c r="Y136" s="9">
        <f t="shared" si="32"/>
        <v>3299930.8496042215</v>
      </c>
      <c r="Z136" s="3">
        <v>14.73</v>
      </c>
      <c r="AA136" s="12">
        <f t="shared" si="33"/>
        <v>3.2162253903598099</v>
      </c>
      <c r="AB136" s="3">
        <v>0.25</v>
      </c>
      <c r="AC136" s="3">
        <v>3.63</v>
      </c>
      <c r="AD136" s="3">
        <v>10.220000000000001</v>
      </c>
      <c r="AE136" s="3">
        <v>0.63</v>
      </c>
      <c r="AF136" s="16">
        <f t="shared" si="34"/>
        <v>10.850000000000001</v>
      </c>
      <c r="AG136" s="8">
        <f t="shared" si="35"/>
        <v>1.6972165648336729E-2</v>
      </c>
      <c r="AH136" s="8">
        <f t="shared" si="36"/>
        <v>0.24643584521384929</v>
      </c>
      <c r="AI136" s="8">
        <f t="shared" si="37"/>
        <v>0.7365919891378141</v>
      </c>
    </row>
    <row r="137" spans="1:35" x14ac:dyDescent="0.35">
      <c r="A137" s="6">
        <v>2023</v>
      </c>
      <c r="B137" t="s">
        <v>162</v>
      </c>
      <c r="C137" t="s">
        <v>163</v>
      </c>
      <c r="D137" t="s">
        <v>164</v>
      </c>
      <c r="E137">
        <v>75</v>
      </c>
      <c r="F137" t="s">
        <v>319</v>
      </c>
      <c r="G137">
        <v>2</v>
      </c>
      <c r="I137">
        <v>8</v>
      </c>
      <c r="J137">
        <v>12</v>
      </c>
      <c r="K137">
        <v>48</v>
      </c>
      <c r="L137">
        <v>5</v>
      </c>
      <c r="M137" s="3">
        <v>71.125</v>
      </c>
      <c r="N137" s="8">
        <f t="shared" si="27"/>
        <v>0.29333333333333333</v>
      </c>
      <c r="O137" s="8">
        <f t="shared" si="28"/>
        <v>0.64</v>
      </c>
      <c r="P137" s="8">
        <f t="shared" si="29"/>
        <v>6.6666666666666666E-2</v>
      </c>
      <c r="Q137" s="1">
        <v>-38229178</v>
      </c>
      <c r="R137" s="1">
        <v>264890833</v>
      </c>
      <c r="S137" s="1">
        <v>49037514</v>
      </c>
      <c r="T137" s="1">
        <f t="shared" si="26"/>
        <v>25451430</v>
      </c>
      <c r="U137" s="1">
        <v>23586084</v>
      </c>
      <c r="V137" s="1">
        <f t="shared" si="30"/>
        <v>313928347</v>
      </c>
      <c r="W137" s="1">
        <f t="shared" si="38"/>
        <v>275699169</v>
      </c>
      <c r="X137" s="9">
        <f t="shared" si="31"/>
        <v>4413755.3181019332</v>
      </c>
      <c r="Y137" s="9">
        <f t="shared" si="32"/>
        <v>4082140.7803163445</v>
      </c>
      <c r="Z137" s="3">
        <v>25.93</v>
      </c>
      <c r="AA137" s="12">
        <f t="shared" si="33"/>
        <v>2.7429618202853838</v>
      </c>
      <c r="AB137" s="3">
        <v>4.3899999999999997</v>
      </c>
      <c r="AC137" s="3">
        <v>3.04</v>
      </c>
      <c r="AD137" s="3">
        <v>14.15</v>
      </c>
      <c r="AE137" s="3">
        <v>4.3499999999999996</v>
      </c>
      <c r="AF137" s="16">
        <f t="shared" si="34"/>
        <v>18.5</v>
      </c>
      <c r="AG137" s="8">
        <f t="shared" si="35"/>
        <v>0.16930196683378326</v>
      </c>
      <c r="AH137" s="8">
        <f t="shared" si="36"/>
        <v>0.11723871962977246</v>
      </c>
      <c r="AI137" s="8">
        <f t="shared" si="37"/>
        <v>0.71345931353644432</v>
      </c>
    </row>
    <row r="138" spans="1:35" x14ac:dyDescent="0.35">
      <c r="A138" s="6">
        <v>2023</v>
      </c>
      <c r="B138" t="s">
        <v>165</v>
      </c>
      <c r="C138" t="s">
        <v>166</v>
      </c>
      <c r="D138" t="s">
        <v>167</v>
      </c>
      <c r="E138">
        <v>86</v>
      </c>
      <c r="F138" t="s">
        <v>320</v>
      </c>
      <c r="G138">
        <v>1</v>
      </c>
      <c r="I138">
        <v>7</v>
      </c>
      <c r="J138">
        <v>7</v>
      </c>
      <c r="K138">
        <v>62</v>
      </c>
      <c r="L138">
        <v>9</v>
      </c>
      <c r="M138" s="3">
        <v>84</v>
      </c>
      <c r="N138" s="8">
        <f t="shared" si="27"/>
        <v>0.1744186046511628</v>
      </c>
      <c r="O138" s="8">
        <f t="shared" si="28"/>
        <v>0.72093023255813948</v>
      </c>
      <c r="P138" s="8">
        <f t="shared" si="29"/>
        <v>0.10465116279069768</v>
      </c>
      <c r="Q138" s="1">
        <v>-43267125</v>
      </c>
      <c r="R138" s="1">
        <v>247613806</v>
      </c>
      <c r="S138" s="1">
        <v>71254466</v>
      </c>
      <c r="T138" s="1">
        <f t="shared" si="26"/>
        <v>23858702</v>
      </c>
      <c r="U138" s="1">
        <v>47395764</v>
      </c>
      <c r="V138" s="1">
        <f t="shared" si="30"/>
        <v>318868272</v>
      </c>
      <c r="W138" s="1">
        <f t="shared" si="38"/>
        <v>275601147</v>
      </c>
      <c r="X138" s="9">
        <f t="shared" si="31"/>
        <v>3796050.8571428573</v>
      </c>
      <c r="Y138" s="9">
        <f t="shared" si="32"/>
        <v>3231815.5714285714</v>
      </c>
      <c r="Z138" s="3">
        <v>23.8</v>
      </c>
      <c r="AA138" s="12">
        <f t="shared" si="33"/>
        <v>3.5294117647058822</v>
      </c>
      <c r="AB138" s="3">
        <v>4.5599999999999996</v>
      </c>
      <c r="AC138" s="3">
        <v>7.8</v>
      </c>
      <c r="AD138" s="3">
        <v>8.5500000000000007</v>
      </c>
      <c r="AE138" s="3">
        <v>2.89</v>
      </c>
      <c r="AF138" s="16">
        <f t="shared" si="34"/>
        <v>11.440000000000001</v>
      </c>
      <c r="AG138" s="8">
        <f t="shared" si="35"/>
        <v>0.19159663865546217</v>
      </c>
      <c r="AH138" s="8">
        <f t="shared" si="36"/>
        <v>0.32773109243697479</v>
      </c>
      <c r="AI138" s="8">
        <f t="shared" si="37"/>
        <v>0.48067226890756304</v>
      </c>
    </row>
    <row r="139" spans="1:35" x14ac:dyDescent="0.35">
      <c r="A139" s="6">
        <v>2023</v>
      </c>
      <c r="B139" t="s">
        <v>168</v>
      </c>
      <c r="C139" t="s">
        <v>169</v>
      </c>
      <c r="D139" t="s">
        <v>170</v>
      </c>
      <c r="E139">
        <v>26</v>
      </c>
      <c r="F139" t="s">
        <v>317</v>
      </c>
      <c r="G139">
        <v>1</v>
      </c>
      <c r="I139">
        <v>6</v>
      </c>
      <c r="J139">
        <v>1</v>
      </c>
      <c r="K139">
        <v>18</v>
      </c>
      <c r="M139" s="3">
        <v>23.875</v>
      </c>
      <c r="N139" s="8">
        <f t="shared" si="27"/>
        <v>0.30769230769230771</v>
      </c>
      <c r="O139" s="8">
        <f t="shared" si="28"/>
        <v>0.69230769230769229</v>
      </c>
      <c r="P139" s="8">
        <f t="shared" si="29"/>
        <v>0</v>
      </c>
      <c r="Q139" s="1">
        <v>-3039009</v>
      </c>
      <c r="R139" s="1">
        <v>73890744</v>
      </c>
      <c r="S139" s="1">
        <v>17437650</v>
      </c>
      <c r="T139" s="1">
        <f t="shared" si="26"/>
        <v>4322562</v>
      </c>
      <c r="U139" s="1">
        <v>13115088</v>
      </c>
      <c r="V139" s="1">
        <f t="shared" si="30"/>
        <v>91328394</v>
      </c>
      <c r="W139" s="1">
        <f t="shared" si="38"/>
        <v>88289385</v>
      </c>
      <c r="X139" s="9">
        <f t="shared" si="31"/>
        <v>3825273.0471204189</v>
      </c>
      <c r="Y139" s="9">
        <f t="shared" si="32"/>
        <v>3275949.9895287957</v>
      </c>
      <c r="Z139" s="3">
        <v>8.2799999999999994</v>
      </c>
      <c r="AA139" s="12">
        <f t="shared" si="33"/>
        <v>2.8834541062801935</v>
      </c>
      <c r="AB139" s="3">
        <v>0.25</v>
      </c>
      <c r="AC139" s="3">
        <v>4.7</v>
      </c>
      <c r="AD139" s="3">
        <v>2.42</v>
      </c>
      <c r="AE139" s="3">
        <v>0.91</v>
      </c>
      <c r="AF139" s="16">
        <f t="shared" si="34"/>
        <v>3.33</v>
      </c>
      <c r="AG139" s="8">
        <f t="shared" si="35"/>
        <v>3.0193236714975848E-2</v>
      </c>
      <c r="AH139" s="8">
        <f t="shared" si="36"/>
        <v>0.56763285024154597</v>
      </c>
      <c r="AI139" s="8">
        <f t="shared" si="37"/>
        <v>0.40217391304347833</v>
      </c>
    </row>
    <row r="140" spans="1:35" x14ac:dyDescent="0.35">
      <c r="A140" s="6">
        <v>2023</v>
      </c>
      <c r="B140" t="s">
        <v>171</v>
      </c>
      <c r="C140" t="s">
        <v>172</v>
      </c>
      <c r="D140" t="s">
        <v>173</v>
      </c>
      <c r="E140">
        <v>60</v>
      </c>
      <c r="F140" t="s">
        <v>318</v>
      </c>
      <c r="H140">
        <v>1</v>
      </c>
      <c r="I140">
        <v>1</v>
      </c>
      <c r="J140">
        <v>2</v>
      </c>
      <c r="K140">
        <v>38</v>
      </c>
      <c r="L140">
        <v>18</v>
      </c>
      <c r="M140" s="3">
        <v>61.375</v>
      </c>
      <c r="N140" s="8">
        <f t="shared" si="27"/>
        <v>6.6666666666666666E-2</v>
      </c>
      <c r="O140" s="8">
        <f t="shared" si="28"/>
        <v>0.6333333333333333</v>
      </c>
      <c r="P140" s="8">
        <f t="shared" si="29"/>
        <v>0.3</v>
      </c>
      <c r="Q140" s="1">
        <v>-21737448</v>
      </c>
      <c r="R140" s="1">
        <v>185472069</v>
      </c>
      <c r="S140" s="1">
        <v>26028092</v>
      </c>
      <c r="T140" s="1">
        <f t="shared" si="26"/>
        <v>21832088</v>
      </c>
      <c r="U140" s="1">
        <v>4196004</v>
      </c>
      <c r="V140" s="1">
        <f t="shared" si="30"/>
        <v>211500161</v>
      </c>
      <c r="W140" s="1">
        <f t="shared" si="38"/>
        <v>189762713</v>
      </c>
      <c r="X140" s="9">
        <f t="shared" si="31"/>
        <v>3446031.136456212</v>
      </c>
      <c r="Y140" s="9">
        <f t="shared" si="32"/>
        <v>3377664.4725050917</v>
      </c>
      <c r="Z140" s="3">
        <v>18.649999999999999</v>
      </c>
      <c r="AA140" s="12">
        <f t="shared" si="33"/>
        <v>3.2908847184986598</v>
      </c>
      <c r="AB140" s="3">
        <v>4.59</v>
      </c>
      <c r="AC140" s="3">
        <v>2.91</v>
      </c>
      <c r="AD140" s="3">
        <v>9.56</v>
      </c>
      <c r="AE140" s="3">
        <v>1.59</v>
      </c>
      <c r="AF140" s="16">
        <f t="shared" si="34"/>
        <v>11.15</v>
      </c>
      <c r="AG140" s="8">
        <f t="shared" si="35"/>
        <v>0.24611260053619305</v>
      </c>
      <c r="AH140" s="8">
        <f t="shared" si="36"/>
        <v>0.15603217158176946</v>
      </c>
      <c r="AI140" s="8">
        <f t="shared" si="37"/>
        <v>0.5978552278820376</v>
      </c>
    </row>
    <row r="141" spans="1:35" x14ac:dyDescent="0.35">
      <c r="A141" s="6">
        <v>2023</v>
      </c>
      <c r="B141" t="s">
        <v>174</v>
      </c>
      <c r="C141" t="s">
        <v>175</v>
      </c>
      <c r="D141" t="s">
        <v>177</v>
      </c>
      <c r="E141">
        <v>7</v>
      </c>
      <c r="F141" t="s">
        <v>321</v>
      </c>
      <c r="K141">
        <v>7</v>
      </c>
      <c r="M141" s="3">
        <v>7</v>
      </c>
      <c r="N141" s="8">
        <f t="shared" si="27"/>
        <v>0</v>
      </c>
      <c r="O141" s="8">
        <f t="shared" si="28"/>
        <v>1</v>
      </c>
      <c r="P141" s="8">
        <f t="shared" si="29"/>
        <v>0</v>
      </c>
      <c r="Q141" s="1">
        <v>-4191248</v>
      </c>
      <c r="R141" s="1">
        <v>48866302</v>
      </c>
      <c r="S141" s="1">
        <v>18744686</v>
      </c>
      <c r="T141" s="1">
        <f t="shared" si="26"/>
        <v>11300138</v>
      </c>
      <c r="U141" s="1">
        <v>7444548</v>
      </c>
      <c r="V141" s="1">
        <f t="shared" si="30"/>
        <v>67610988</v>
      </c>
      <c r="W141" s="1">
        <f t="shared" si="38"/>
        <v>63419740</v>
      </c>
      <c r="X141" s="9">
        <f t="shared" si="31"/>
        <v>9658712.5714285709</v>
      </c>
      <c r="Y141" s="9">
        <f t="shared" si="32"/>
        <v>8595205.7142857146</v>
      </c>
      <c r="Z141" s="3">
        <v>4</v>
      </c>
      <c r="AA141" s="12">
        <f t="shared" si="33"/>
        <v>1.75</v>
      </c>
      <c r="AB141" s="3">
        <v>0</v>
      </c>
      <c r="AC141" s="3">
        <v>4</v>
      </c>
      <c r="AD141" s="3">
        <v>0</v>
      </c>
      <c r="AE141" s="3">
        <v>0</v>
      </c>
      <c r="AF141" s="16">
        <f t="shared" si="34"/>
        <v>0</v>
      </c>
      <c r="AG141" s="8">
        <f t="shared" si="35"/>
        <v>0</v>
      </c>
      <c r="AH141" s="8">
        <f t="shared" si="36"/>
        <v>1</v>
      </c>
      <c r="AI141" s="8">
        <f t="shared" si="37"/>
        <v>0</v>
      </c>
    </row>
    <row r="142" spans="1:35" x14ac:dyDescent="0.35">
      <c r="A142" s="6">
        <v>2023</v>
      </c>
      <c r="B142" t="s">
        <v>174</v>
      </c>
      <c r="C142" t="s">
        <v>175</v>
      </c>
      <c r="D142" t="s">
        <v>178</v>
      </c>
      <c r="E142">
        <v>15</v>
      </c>
      <c r="F142" t="s">
        <v>321</v>
      </c>
      <c r="H142">
        <v>1</v>
      </c>
      <c r="I142">
        <v>5</v>
      </c>
      <c r="K142">
        <v>9</v>
      </c>
      <c r="M142" s="3">
        <v>13.375</v>
      </c>
      <c r="N142" s="8">
        <f t="shared" si="27"/>
        <v>0.4</v>
      </c>
      <c r="O142" s="8">
        <f t="shared" si="28"/>
        <v>0.6</v>
      </c>
      <c r="P142" s="8">
        <f t="shared" si="29"/>
        <v>0</v>
      </c>
      <c r="Q142" s="1">
        <v>-17735548</v>
      </c>
      <c r="R142" s="1">
        <v>55202696</v>
      </c>
      <c r="S142" s="1">
        <v>19784844</v>
      </c>
      <c r="T142" s="1">
        <f t="shared" si="26"/>
        <v>12570768</v>
      </c>
      <c r="U142" s="1">
        <v>7214076</v>
      </c>
      <c r="V142" s="1">
        <f t="shared" si="30"/>
        <v>74987540</v>
      </c>
      <c r="W142" s="1">
        <f t="shared" si="38"/>
        <v>57251992</v>
      </c>
      <c r="X142" s="9">
        <f t="shared" si="31"/>
        <v>5606545.0467289723</v>
      </c>
      <c r="Y142" s="9">
        <f t="shared" si="32"/>
        <v>5067174.878504673</v>
      </c>
      <c r="Z142" s="3">
        <v>7.24</v>
      </c>
      <c r="AA142" s="12">
        <f t="shared" si="33"/>
        <v>1.8473756906077348</v>
      </c>
      <c r="AB142" s="3">
        <v>0</v>
      </c>
      <c r="AC142" s="3">
        <v>2.8</v>
      </c>
      <c r="AD142" s="3">
        <v>4.4400000000000004</v>
      </c>
      <c r="AE142" s="3">
        <v>0</v>
      </c>
      <c r="AF142" s="16">
        <f t="shared" si="34"/>
        <v>4.4400000000000004</v>
      </c>
      <c r="AG142" s="8">
        <f t="shared" si="35"/>
        <v>0</v>
      </c>
      <c r="AH142" s="8">
        <f t="shared" si="36"/>
        <v>0.38674033149171266</v>
      </c>
      <c r="AI142" s="8">
        <f t="shared" si="37"/>
        <v>0.61325966850828728</v>
      </c>
    </row>
    <row r="143" spans="1:35" x14ac:dyDescent="0.35">
      <c r="A143" s="6">
        <v>2023</v>
      </c>
      <c r="B143" t="s">
        <v>174</v>
      </c>
      <c r="C143" t="s">
        <v>175</v>
      </c>
      <c r="D143" t="s">
        <v>176</v>
      </c>
      <c r="E143">
        <v>52</v>
      </c>
      <c r="F143" t="s">
        <v>318</v>
      </c>
      <c r="G143">
        <v>1</v>
      </c>
      <c r="I143">
        <v>4</v>
      </c>
      <c r="J143">
        <v>8</v>
      </c>
      <c r="K143">
        <v>30</v>
      </c>
      <c r="L143">
        <v>9</v>
      </c>
      <c r="M143" s="3">
        <v>50.625</v>
      </c>
      <c r="N143" s="8">
        <f t="shared" si="27"/>
        <v>0.25</v>
      </c>
      <c r="O143" s="8">
        <f t="shared" si="28"/>
        <v>0.57692307692307687</v>
      </c>
      <c r="P143" s="8">
        <f t="shared" si="29"/>
        <v>0.17307692307692307</v>
      </c>
      <c r="Q143" s="1">
        <v>-36866040</v>
      </c>
      <c r="R143" s="1">
        <v>266422271</v>
      </c>
      <c r="S143" s="1">
        <v>71248161</v>
      </c>
      <c r="T143" s="1">
        <f t="shared" si="26"/>
        <v>39952710</v>
      </c>
      <c r="U143" s="1">
        <v>31295451</v>
      </c>
      <c r="V143" s="1">
        <f t="shared" si="30"/>
        <v>337670432</v>
      </c>
      <c r="W143" s="1">
        <f t="shared" si="38"/>
        <v>300804392</v>
      </c>
      <c r="X143" s="9">
        <f t="shared" si="31"/>
        <v>6670033.2246913584</v>
      </c>
      <c r="Y143" s="9">
        <f t="shared" si="32"/>
        <v>6051851.4765432095</v>
      </c>
      <c r="Z143" s="3">
        <v>22.02</v>
      </c>
      <c r="AA143" s="12">
        <f t="shared" si="33"/>
        <v>2.2990463215258856</v>
      </c>
      <c r="AB143" s="3">
        <v>4</v>
      </c>
      <c r="AC143" s="3">
        <v>5.58</v>
      </c>
      <c r="AD143" s="3">
        <v>10</v>
      </c>
      <c r="AE143" s="3">
        <v>2.44</v>
      </c>
      <c r="AF143" s="16">
        <f t="shared" si="34"/>
        <v>12.44</v>
      </c>
      <c r="AG143" s="8">
        <f t="shared" si="35"/>
        <v>0.18165304268846502</v>
      </c>
      <c r="AH143" s="8">
        <f t="shared" si="36"/>
        <v>0.25340599455040874</v>
      </c>
      <c r="AI143" s="8">
        <f t="shared" si="37"/>
        <v>0.56494096276112626</v>
      </c>
    </row>
    <row r="144" spans="1:35" x14ac:dyDescent="0.35">
      <c r="A144" s="6">
        <v>2023</v>
      </c>
      <c r="B144" t="s">
        <v>174</v>
      </c>
      <c r="C144" t="s">
        <v>175</v>
      </c>
      <c r="D144" t="s">
        <v>179</v>
      </c>
      <c r="E144">
        <v>16</v>
      </c>
      <c r="F144" t="s">
        <v>321</v>
      </c>
      <c r="J144">
        <v>1</v>
      </c>
      <c r="K144">
        <v>14</v>
      </c>
      <c r="L144">
        <v>1</v>
      </c>
      <c r="M144" s="3">
        <v>16</v>
      </c>
      <c r="N144" s="8">
        <f t="shared" si="27"/>
        <v>6.25E-2</v>
      </c>
      <c r="O144" s="8">
        <f t="shared" si="28"/>
        <v>0.875</v>
      </c>
      <c r="P144" s="8">
        <f t="shared" si="29"/>
        <v>6.25E-2</v>
      </c>
      <c r="Q144" s="1">
        <v>-10989994</v>
      </c>
      <c r="R144" s="1">
        <v>60302860</v>
      </c>
      <c r="S144" s="1">
        <v>17368087</v>
      </c>
      <c r="T144" s="1">
        <f t="shared" si="26"/>
        <v>11218387</v>
      </c>
      <c r="U144" s="1">
        <v>6149700</v>
      </c>
      <c r="V144" s="1">
        <f t="shared" si="30"/>
        <v>77670947</v>
      </c>
      <c r="W144" s="1">
        <f t="shared" si="38"/>
        <v>66680953</v>
      </c>
      <c r="X144" s="9">
        <f t="shared" si="31"/>
        <v>4854434.1875</v>
      </c>
      <c r="Y144" s="9">
        <f t="shared" si="32"/>
        <v>4470077.9375</v>
      </c>
      <c r="Z144" s="3">
        <v>5.76</v>
      </c>
      <c r="AA144" s="12">
        <f t="shared" si="33"/>
        <v>2.7777777777777777</v>
      </c>
      <c r="AB144" s="3">
        <v>2</v>
      </c>
      <c r="AC144" s="3">
        <v>1</v>
      </c>
      <c r="AD144" s="3">
        <v>1.5</v>
      </c>
      <c r="AE144" s="3">
        <v>1.26</v>
      </c>
      <c r="AF144" s="16">
        <f t="shared" si="34"/>
        <v>2.76</v>
      </c>
      <c r="AG144" s="8">
        <f t="shared" si="35"/>
        <v>0.34722222222222221</v>
      </c>
      <c r="AH144" s="8">
        <f t="shared" si="36"/>
        <v>0.1736111111111111</v>
      </c>
      <c r="AI144" s="8">
        <f t="shared" si="37"/>
        <v>0.47916666666666663</v>
      </c>
    </row>
    <row r="145" spans="1:35" x14ac:dyDescent="0.35">
      <c r="A145" s="6">
        <v>2023</v>
      </c>
      <c r="B145" t="s">
        <v>180</v>
      </c>
      <c r="C145" t="s">
        <v>181</v>
      </c>
      <c r="D145" t="s">
        <v>182</v>
      </c>
      <c r="E145">
        <v>10</v>
      </c>
      <c r="F145" t="s">
        <v>321</v>
      </c>
      <c r="I145">
        <v>3</v>
      </c>
      <c r="J145">
        <v>1</v>
      </c>
      <c r="K145">
        <v>6</v>
      </c>
      <c r="M145" s="3">
        <v>9.125</v>
      </c>
      <c r="N145" s="8">
        <f t="shared" si="27"/>
        <v>0.4</v>
      </c>
      <c r="O145" s="8">
        <f t="shared" si="28"/>
        <v>0.6</v>
      </c>
      <c r="P145" s="8">
        <f t="shared" si="29"/>
        <v>0</v>
      </c>
      <c r="Q145" s="1"/>
      <c r="R145" s="1">
        <v>36176490</v>
      </c>
      <c r="S145" s="1">
        <v>20114212</v>
      </c>
      <c r="T145" s="1">
        <f t="shared" si="26"/>
        <v>11546783</v>
      </c>
      <c r="U145" s="1">
        <v>8567429</v>
      </c>
      <c r="V145" s="1">
        <f t="shared" si="30"/>
        <v>56290702</v>
      </c>
      <c r="W145" s="1">
        <f t="shared" si="38"/>
        <v>56290702</v>
      </c>
      <c r="X145" s="9">
        <f t="shared" si="31"/>
        <v>6168844.0547945201</v>
      </c>
      <c r="Y145" s="9">
        <f t="shared" si="32"/>
        <v>5229947.7260273974</v>
      </c>
      <c r="Z145" s="3">
        <v>2.81</v>
      </c>
      <c r="AA145" s="12">
        <f t="shared" si="33"/>
        <v>3.2473309608540926</v>
      </c>
      <c r="AB145" s="3">
        <v>0</v>
      </c>
      <c r="AC145" s="3">
        <v>0.4</v>
      </c>
      <c r="AD145" s="3">
        <v>2.41</v>
      </c>
      <c r="AE145" s="3">
        <v>0</v>
      </c>
      <c r="AF145" s="16">
        <f t="shared" si="34"/>
        <v>2.41</v>
      </c>
      <c r="AG145" s="8">
        <f t="shared" si="35"/>
        <v>0</v>
      </c>
      <c r="AH145" s="8">
        <f t="shared" si="36"/>
        <v>0.14234875444839859</v>
      </c>
      <c r="AI145" s="8">
        <f t="shared" si="37"/>
        <v>0.85765124555160144</v>
      </c>
    </row>
    <row r="146" spans="1:35" x14ac:dyDescent="0.35">
      <c r="A146" s="6">
        <v>2023</v>
      </c>
      <c r="B146" t="s">
        <v>183</v>
      </c>
      <c r="C146" t="s">
        <v>184</v>
      </c>
      <c r="D146" t="s">
        <v>185</v>
      </c>
      <c r="E146">
        <v>12</v>
      </c>
      <c r="F146" t="s">
        <v>321</v>
      </c>
      <c r="K146">
        <v>12</v>
      </c>
      <c r="M146" s="3">
        <v>12</v>
      </c>
      <c r="N146" s="8">
        <f t="shared" si="27"/>
        <v>0</v>
      </c>
      <c r="O146" s="8">
        <f t="shared" si="28"/>
        <v>1</v>
      </c>
      <c r="P146" s="8">
        <f t="shared" si="29"/>
        <v>0</v>
      </c>
      <c r="Q146" s="1">
        <v>-3828329</v>
      </c>
      <c r="R146" s="1">
        <v>38068978</v>
      </c>
      <c r="S146" s="1">
        <v>11937006</v>
      </c>
      <c r="T146" s="1">
        <f t="shared" si="26"/>
        <v>4943238</v>
      </c>
      <c r="U146" s="1">
        <v>6993768</v>
      </c>
      <c r="V146" s="1">
        <f t="shared" si="30"/>
        <v>50005984</v>
      </c>
      <c r="W146" s="1">
        <f t="shared" si="38"/>
        <v>46177655</v>
      </c>
      <c r="X146" s="9">
        <f t="shared" si="31"/>
        <v>4167165.3333333335</v>
      </c>
      <c r="Y146" s="9">
        <f t="shared" si="32"/>
        <v>3584351.3333333335</v>
      </c>
      <c r="Z146" s="3">
        <v>4.8</v>
      </c>
      <c r="AA146" s="12">
        <f t="shared" si="33"/>
        <v>2.5</v>
      </c>
      <c r="AB146" s="3">
        <v>2</v>
      </c>
      <c r="AC146" s="3">
        <v>1.8</v>
      </c>
      <c r="AD146" s="3">
        <v>0.5</v>
      </c>
      <c r="AE146" s="3">
        <v>0.5</v>
      </c>
      <c r="AF146" s="16">
        <f t="shared" si="34"/>
        <v>1</v>
      </c>
      <c r="AG146" s="8">
        <f t="shared" si="35"/>
        <v>0.41666666666666669</v>
      </c>
      <c r="AH146" s="8">
        <f t="shared" si="36"/>
        <v>0.375</v>
      </c>
      <c r="AI146" s="8">
        <f t="shared" si="37"/>
        <v>0.20833333333333334</v>
      </c>
    </row>
    <row r="147" spans="1:35" x14ac:dyDescent="0.35">
      <c r="A147" s="6">
        <v>2023</v>
      </c>
      <c r="B147" t="s">
        <v>186</v>
      </c>
      <c r="C147" t="s">
        <v>187</v>
      </c>
      <c r="D147" t="s">
        <v>188</v>
      </c>
      <c r="E147">
        <v>38</v>
      </c>
      <c r="F147" t="s">
        <v>317</v>
      </c>
      <c r="G147">
        <v>2</v>
      </c>
      <c r="I147">
        <v>1</v>
      </c>
      <c r="K147">
        <v>31</v>
      </c>
      <c r="L147">
        <v>4</v>
      </c>
      <c r="M147" s="3">
        <v>37.25</v>
      </c>
      <c r="N147" s="8">
        <f t="shared" si="27"/>
        <v>7.8947368421052627E-2</v>
      </c>
      <c r="O147" s="8">
        <f t="shared" si="28"/>
        <v>0.81578947368421051</v>
      </c>
      <c r="P147" s="8">
        <f t="shared" si="29"/>
        <v>0.10526315789473684</v>
      </c>
      <c r="Q147" s="1">
        <v>-17754175</v>
      </c>
      <c r="R147" s="1">
        <v>134055793</v>
      </c>
      <c r="S147" s="1">
        <v>40679505</v>
      </c>
      <c r="T147" s="1">
        <f t="shared" si="26"/>
        <v>29156925</v>
      </c>
      <c r="U147" s="1">
        <v>11522580</v>
      </c>
      <c r="V147" s="1">
        <f t="shared" si="30"/>
        <v>174735298</v>
      </c>
      <c r="W147" s="1">
        <f t="shared" si="38"/>
        <v>156981123</v>
      </c>
      <c r="X147" s="9">
        <f t="shared" si="31"/>
        <v>4690880.4832214769</v>
      </c>
      <c r="Y147" s="9">
        <f t="shared" si="32"/>
        <v>4381549.4765100675</v>
      </c>
      <c r="Z147" s="3">
        <v>15.25</v>
      </c>
      <c r="AA147" s="12">
        <f t="shared" si="33"/>
        <v>2.442622950819672</v>
      </c>
      <c r="AB147" s="3">
        <v>1</v>
      </c>
      <c r="AC147" s="3">
        <v>1</v>
      </c>
      <c r="AD147" s="3">
        <v>11.87</v>
      </c>
      <c r="AE147" s="3">
        <v>1.38</v>
      </c>
      <c r="AF147" s="16">
        <f t="shared" si="34"/>
        <v>13.25</v>
      </c>
      <c r="AG147" s="8">
        <f t="shared" si="35"/>
        <v>6.5573770491803282E-2</v>
      </c>
      <c r="AH147" s="8">
        <f t="shared" si="36"/>
        <v>6.5573770491803282E-2</v>
      </c>
      <c r="AI147" s="8">
        <f t="shared" si="37"/>
        <v>0.86885245901639341</v>
      </c>
    </row>
    <row r="148" spans="1:35" x14ac:dyDescent="0.35">
      <c r="A148" s="6">
        <v>2023</v>
      </c>
      <c r="B148" t="s">
        <v>186</v>
      </c>
      <c r="C148" t="s">
        <v>187</v>
      </c>
      <c r="D148" t="s">
        <v>190</v>
      </c>
      <c r="E148">
        <v>8</v>
      </c>
      <c r="F148" t="s">
        <v>321</v>
      </c>
      <c r="K148">
        <v>8</v>
      </c>
      <c r="M148" s="3">
        <v>8</v>
      </c>
      <c r="N148" s="8">
        <f t="shared" si="27"/>
        <v>0</v>
      </c>
      <c r="O148" s="8">
        <f t="shared" si="28"/>
        <v>1</v>
      </c>
      <c r="P148" s="8">
        <f t="shared" si="29"/>
        <v>0</v>
      </c>
      <c r="Q148" s="1">
        <v>-3195815</v>
      </c>
      <c r="R148" s="1">
        <v>23292259</v>
      </c>
      <c r="S148" s="1">
        <v>2183419</v>
      </c>
      <c r="T148" s="1">
        <f t="shared" si="26"/>
        <v>2183419</v>
      </c>
      <c r="U148" s="1"/>
      <c r="V148" s="1">
        <f t="shared" si="30"/>
        <v>25475678</v>
      </c>
      <c r="W148" s="1">
        <f t="shared" si="38"/>
        <v>22279863</v>
      </c>
      <c r="X148" s="9">
        <f t="shared" si="31"/>
        <v>3184459.75</v>
      </c>
      <c r="Y148" s="9">
        <f t="shared" si="32"/>
        <v>3184459.75</v>
      </c>
      <c r="Z148" s="3">
        <v>3.1</v>
      </c>
      <c r="AA148" s="12">
        <f t="shared" si="33"/>
        <v>2.5806451612903225</v>
      </c>
      <c r="AB148" s="3">
        <v>0</v>
      </c>
      <c r="AC148" s="3">
        <v>1.1000000000000001</v>
      </c>
      <c r="AD148" s="3">
        <v>2</v>
      </c>
      <c r="AE148" s="3">
        <v>0</v>
      </c>
      <c r="AF148" s="16">
        <f t="shared" si="34"/>
        <v>2</v>
      </c>
      <c r="AG148" s="8">
        <f t="shared" si="35"/>
        <v>0</v>
      </c>
      <c r="AH148" s="8">
        <f t="shared" si="36"/>
        <v>0.35483870967741937</v>
      </c>
      <c r="AI148" s="8">
        <f t="shared" si="37"/>
        <v>0.64516129032258063</v>
      </c>
    </row>
    <row r="149" spans="1:35" x14ac:dyDescent="0.35">
      <c r="A149" s="6">
        <v>2023</v>
      </c>
      <c r="B149" t="s">
        <v>186</v>
      </c>
      <c r="C149" t="s">
        <v>187</v>
      </c>
      <c r="D149" t="s">
        <v>189</v>
      </c>
      <c r="E149">
        <v>9</v>
      </c>
      <c r="F149" t="s">
        <v>321</v>
      </c>
      <c r="K149">
        <v>4</v>
      </c>
      <c r="L149">
        <v>5</v>
      </c>
      <c r="M149" s="3">
        <v>9.625</v>
      </c>
      <c r="N149" s="8">
        <f t="shared" si="27"/>
        <v>0</v>
      </c>
      <c r="O149" s="8">
        <f t="shared" si="28"/>
        <v>0.44444444444444442</v>
      </c>
      <c r="P149" s="8">
        <f t="shared" si="29"/>
        <v>0.55555555555555558</v>
      </c>
      <c r="Q149" s="1">
        <v>-3672975</v>
      </c>
      <c r="R149" s="1">
        <v>33140664</v>
      </c>
      <c r="S149" s="1">
        <v>10595882</v>
      </c>
      <c r="T149" s="1">
        <f t="shared" si="26"/>
        <v>7202390</v>
      </c>
      <c r="U149" s="1">
        <v>3393492</v>
      </c>
      <c r="V149" s="1">
        <f t="shared" si="30"/>
        <v>43736546</v>
      </c>
      <c r="W149" s="1">
        <f t="shared" si="38"/>
        <v>40063571</v>
      </c>
      <c r="X149" s="9">
        <f t="shared" si="31"/>
        <v>4544056.7272727275</v>
      </c>
      <c r="Y149" s="9">
        <f t="shared" si="32"/>
        <v>4191486.1298701297</v>
      </c>
      <c r="Z149" s="3">
        <v>3.86</v>
      </c>
      <c r="AA149" s="12">
        <f t="shared" si="33"/>
        <v>2.4935233160621761</v>
      </c>
      <c r="AB149" s="3">
        <v>0.3</v>
      </c>
      <c r="AC149" s="3">
        <v>2</v>
      </c>
      <c r="AD149" s="3">
        <v>1.56</v>
      </c>
      <c r="AE149" s="3">
        <v>0</v>
      </c>
      <c r="AF149" s="16">
        <f t="shared" si="34"/>
        <v>1.56</v>
      </c>
      <c r="AG149" s="8">
        <f t="shared" si="35"/>
        <v>7.7720207253886009E-2</v>
      </c>
      <c r="AH149" s="8">
        <f t="shared" si="36"/>
        <v>0.5181347150259068</v>
      </c>
      <c r="AI149" s="8">
        <f t="shared" si="37"/>
        <v>0.4041450777202073</v>
      </c>
    </row>
    <row r="150" spans="1:35" x14ac:dyDescent="0.35">
      <c r="A150" s="6">
        <v>2023</v>
      </c>
      <c r="B150" t="s">
        <v>191</v>
      </c>
      <c r="C150" t="s">
        <v>192</v>
      </c>
      <c r="D150" t="s">
        <v>193</v>
      </c>
      <c r="E150">
        <v>14</v>
      </c>
      <c r="F150" t="s">
        <v>321</v>
      </c>
      <c r="K150">
        <v>14</v>
      </c>
      <c r="M150" s="3">
        <v>14</v>
      </c>
      <c r="N150" s="8">
        <f t="shared" si="27"/>
        <v>0</v>
      </c>
      <c r="O150" s="8">
        <f t="shared" si="28"/>
        <v>1</v>
      </c>
      <c r="P150" s="8">
        <f t="shared" si="29"/>
        <v>0</v>
      </c>
      <c r="Q150" s="1">
        <v>-1773564</v>
      </c>
      <c r="R150" s="1">
        <v>20969253</v>
      </c>
      <c r="S150" s="1">
        <v>12087490</v>
      </c>
      <c r="T150" s="1">
        <f t="shared" si="26"/>
        <v>10489490</v>
      </c>
      <c r="U150" s="1">
        <v>1598000</v>
      </c>
      <c r="V150" s="1">
        <f t="shared" si="30"/>
        <v>33056743</v>
      </c>
      <c r="W150" s="1">
        <f t="shared" si="38"/>
        <v>31283179</v>
      </c>
      <c r="X150" s="9">
        <f t="shared" si="31"/>
        <v>2361195.9285714286</v>
      </c>
      <c r="Y150" s="9">
        <f t="shared" si="32"/>
        <v>2247053.0714285714</v>
      </c>
      <c r="Z150" s="3">
        <v>2.97</v>
      </c>
      <c r="AA150" s="12">
        <f t="shared" si="33"/>
        <v>4.7138047138047137</v>
      </c>
      <c r="AB150" s="3">
        <v>0</v>
      </c>
      <c r="AC150" s="3">
        <v>0.25</v>
      </c>
      <c r="AD150" s="3">
        <v>2.72</v>
      </c>
      <c r="AE150" s="3">
        <v>0</v>
      </c>
      <c r="AF150" s="16">
        <f t="shared" si="34"/>
        <v>2.72</v>
      </c>
      <c r="AG150" s="8">
        <f t="shared" si="35"/>
        <v>0</v>
      </c>
      <c r="AH150" s="8">
        <f t="shared" si="36"/>
        <v>8.4175084175084167E-2</v>
      </c>
      <c r="AI150" s="8">
        <f t="shared" si="37"/>
        <v>0.91582491582491588</v>
      </c>
    </row>
    <row r="151" spans="1:35" x14ac:dyDescent="0.35">
      <c r="A151" s="6">
        <v>2023</v>
      </c>
      <c r="B151" t="s">
        <v>194</v>
      </c>
      <c r="C151" t="s">
        <v>195</v>
      </c>
      <c r="D151" t="s">
        <v>196</v>
      </c>
      <c r="E151">
        <v>21</v>
      </c>
      <c r="F151" t="s">
        <v>317</v>
      </c>
      <c r="G151">
        <v>3</v>
      </c>
      <c r="I151">
        <v>2</v>
      </c>
      <c r="K151">
        <v>16</v>
      </c>
      <c r="M151" s="3">
        <v>19</v>
      </c>
      <c r="N151" s="8">
        <f t="shared" si="27"/>
        <v>0.23809523809523808</v>
      </c>
      <c r="O151" s="8">
        <f t="shared" si="28"/>
        <v>0.76190476190476186</v>
      </c>
      <c r="P151" s="8">
        <f t="shared" si="29"/>
        <v>0</v>
      </c>
      <c r="Q151" s="1">
        <v>-10422586</v>
      </c>
      <c r="R151" s="1">
        <v>76774057</v>
      </c>
      <c r="S151" s="1">
        <v>23981100</v>
      </c>
      <c r="T151" s="1">
        <f t="shared" si="26"/>
        <v>12971100</v>
      </c>
      <c r="U151" s="1">
        <v>11010000</v>
      </c>
      <c r="V151" s="1">
        <f t="shared" si="30"/>
        <v>100755157</v>
      </c>
      <c r="W151" s="1">
        <f t="shared" si="38"/>
        <v>90332571</v>
      </c>
      <c r="X151" s="9">
        <f t="shared" si="31"/>
        <v>5302903</v>
      </c>
      <c r="Y151" s="9">
        <f t="shared" si="32"/>
        <v>4723429.3157894732</v>
      </c>
      <c r="Z151" s="3">
        <v>4.32</v>
      </c>
      <c r="AA151" s="12">
        <f t="shared" si="33"/>
        <v>4.3981481481481479</v>
      </c>
      <c r="AB151" s="3">
        <v>0</v>
      </c>
      <c r="AC151" s="3">
        <v>2.11</v>
      </c>
      <c r="AD151" s="3">
        <v>2.21</v>
      </c>
      <c r="AE151" s="3">
        <v>0</v>
      </c>
      <c r="AF151" s="16">
        <f t="shared" si="34"/>
        <v>2.21</v>
      </c>
      <c r="AG151" s="8">
        <f t="shared" si="35"/>
        <v>0</v>
      </c>
      <c r="AH151" s="8">
        <f t="shared" si="36"/>
        <v>0.48842592592592587</v>
      </c>
      <c r="AI151" s="8">
        <f t="shared" si="37"/>
        <v>0.51157407407407407</v>
      </c>
    </row>
    <row r="152" spans="1:35" x14ac:dyDescent="0.35">
      <c r="A152" s="6">
        <v>2023</v>
      </c>
      <c r="B152" t="s">
        <v>197</v>
      </c>
      <c r="C152" t="s">
        <v>198</v>
      </c>
      <c r="D152" t="s">
        <v>199</v>
      </c>
      <c r="E152">
        <v>58</v>
      </c>
      <c r="F152" t="s">
        <v>318</v>
      </c>
      <c r="G152">
        <v>3</v>
      </c>
      <c r="H152">
        <v>1</v>
      </c>
      <c r="J152">
        <v>4</v>
      </c>
      <c r="K152">
        <v>50</v>
      </c>
      <c r="M152" s="3">
        <v>55.625</v>
      </c>
      <c r="N152" s="8">
        <f t="shared" si="27"/>
        <v>0.13793103448275862</v>
      </c>
      <c r="O152" s="8">
        <f t="shared" si="28"/>
        <v>0.86206896551724133</v>
      </c>
      <c r="P152" s="8">
        <f t="shared" si="29"/>
        <v>0</v>
      </c>
      <c r="Q152" s="1">
        <v>-25561957</v>
      </c>
      <c r="R152" s="1">
        <v>159208917</v>
      </c>
      <c r="S152" s="1">
        <v>39443729</v>
      </c>
      <c r="T152" s="1">
        <f t="shared" si="26"/>
        <v>27444149</v>
      </c>
      <c r="U152" s="1">
        <v>11999580</v>
      </c>
      <c r="V152" s="1">
        <f t="shared" si="30"/>
        <v>198652646</v>
      </c>
      <c r="W152" s="1">
        <f t="shared" si="38"/>
        <v>173090689</v>
      </c>
      <c r="X152" s="9">
        <f t="shared" si="31"/>
        <v>3571283.5235955054</v>
      </c>
      <c r="Y152" s="9">
        <f t="shared" si="32"/>
        <v>3355560.7370786518</v>
      </c>
      <c r="Z152" s="3">
        <v>18.66</v>
      </c>
      <c r="AA152" s="12">
        <f t="shared" si="33"/>
        <v>2.9809753483386925</v>
      </c>
      <c r="AB152" s="3">
        <v>1.6</v>
      </c>
      <c r="AC152" s="3">
        <v>3.2</v>
      </c>
      <c r="AD152" s="3">
        <v>12.83</v>
      </c>
      <c r="AE152" s="3">
        <v>1.03</v>
      </c>
      <c r="AF152" s="16">
        <f t="shared" si="34"/>
        <v>13.86</v>
      </c>
      <c r="AG152" s="8">
        <f t="shared" si="35"/>
        <v>8.5744908896034297E-2</v>
      </c>
      <c r="AH152" s="8">
        <f t="shared" si="36"/>
        <v>0.17148981779206859</v>
      </c>
      <c r="AI152" s="8">
        <f t="shared" si="37"/>
        <v>0.74276527331189712</v>
      </c>
    </row>
    <row r="153" spans="1:35" x14ac:dyDescent="0.35">
      <c r="A153" s="6">
        <v>2023</v>
      </c>
      <c r="B153" t="s">
        <v>200</v>
      </c>
      <c r="C153" t="s">
        <v>201</v>
      </c>
      <c r="D153" t="s">
        <v>202</v>
      </c>
      <c r="E153">
        <v>77</v>
      </c>
      <c r="F153" t="s">
        <v>319</v>
      </c>
      <c r="I153">
        <v>2</v>
      </c>
      <c r="J153">
        <v>5</v>
      </c>
      <c r="K153">
        <v>47</v>
      </c>
      <c r="L153">
        <v>23</v>
      </c>
      <c r="M153" s="3">
        <v>78.75</v>
      </c>
      <c r="N153" s="8">
        <f t="shared" si="27"/>
        <v>9.0909090909090912E-2</v>
      </c>
      <c r="O153" s="8">
        <f t="shared" si="28"/>
        <v>0.61038961038961037</v>
      </c>
      <c r="P153" s="8">
        <f t="shared" si="29"/>
        <v>0.29870129870129869</v>
      </c>
      <c r="Q153" s="1">
        <v>-17279033</v>
      </c>
      <c r="R153" s="1">
        <v>210685126</v>
      </c>
      <c r="S153" s="1">
        <v>53688320</v>
      </c>
      <c r="T153" s="1">
        <f t="shared" si="26"/>
        <v>28173374</v>
      </c>
      <c r="U153" s="1">
        <v>25514946</v>
      </c>
      <c r="V153" s="1">
        <f t="shared" si="30"/>
        <v>264373446</v>
      </c>
      <c r="W153" s="1">
        <f t="shared" si="38"/>
        <v>247094413</v>
      </c>
      <c r="X153" s="9">
        <f t="shared" si="31"/>
        <v>3357123.1238095239</v>
      </c>
      <c r="Y153" s="9">
        <f t="shared" si="32"/>
        <v>3033123.8095238097</v>
      </c>
      <c r="Z153" s="3">
        <v>24.69</v>
      </c>
      <c r="AA153" s="12">
        <f t="shared" si="33"/>
        <v>3.1895504252733899</v>
      </c>
      <c r="AB153" s="3">
        <v>4.95</v>
      </c>
      <c r="AC153" s="3">
        <v>2.7</v>
      </c>
      <c r="AD153" s="3">
        <v>15.41</v>
      </c>
      <c r="AE153" s="3">
        <v>1.63</v>
      </c>
      <c r="AF153" s="16">
        <f t="shared" si="34"/>
        <v>17.04</v>
      </c>
      <c r="AG153" s="8">
        <f t="shared" si="35"/>
        <v>0.20048602673147023</v>
      </c>
      <c r="AH153" s="8">
        <f t="shared" si="36"/>
        <v>0.10935601458080195</v>
      </c>
      <c r="AI153" s="8">
        <f t="shared" si="37"/>
        <v>0.69015795868772778</v>
      </c>
    </row>
    <row r="154" spans="1:35" x14ac:dyDescent="0.35">
      <c r="A154" s="6">
        <v>2023</v>
      </c>
      <c r="B154" t="s">
        <v>203</v>
      </c>
      <c r="C154" t="s">
        <v>204</v>
      </c>
      <c r="D154" t="s">
        <v>205</v>
      </c>
      <c r="E154">
        <v>174</v>
      </c>
      <c r="F154" t="s">
        <v>322</v>
      </c>
      <c r="H154">
        <v>2</v>
      </c>
      <c r="I154">
        <v>4</v>
      </c>
      <c r="J154">
        <v>7</v>
      </c>
      <c r="K154">
        <v>99</v>
      </c>
      <c r="L154">
        <v>62</v>
      </c>
      <c r="M154" s="3">
        <v>179.125</v>
      </c>
      <c r="N154" s="8">
        <f t="shared" si="27"/>
        <v>7.4712643678160925E-2</v>
      </c>
      <c r="O154" s="8">
        <f t="shared" si="28"/>
        <v>0.56896551724137934</v>
      </c>
      <c r="P154" s="8">
        <f t="shared" si="29"/>
        <v>0.35632183908045978</v>
      </c>
      <c r="Q154" s="1">
        <v>-83901127</v>
      </c>
      <c r="R154" s="1">
        <v>625926507</v>
      </c>
      <c r="S154" s="1">
        <v>143612781</v>
      </c>
      <c r="T154" s="1">
        <f t="shared" si="26"/>
        <v>73566033</v>
      </c>
      <c r="U154" s="1">
        <v>70046748</v>
      </c>
      <c r="V154" s="1">
        <f t="shared" si="30"/>
        <v>769539288</v>
      </c>
      <c r="W154" s="1">
        <f t="shared" si="38"/>
        <v>685638161</v>
      </c>
      <c r="X154" s="9">
        <f t="shared" si="31"/>
        <v>4296102.0963014653</v>
      </c>
      <c r="Y154" s="9">
        <f t="shared" si="32"/>
        <v>3905052.5610607117</v>
      </c>
      <c r="Z154" s="3">
        <v>57.14</v>
      </c>
      <c r="AA154" s="12">
        <f t="shared" si="33"/>
        <v>3.1348442422121106</v>
      </c>
      <c r="AB154" s="3">
        <v>16.190000000000001</v>
      </c>
      <c r="AC154" s="3">
        <v>7.4</v>
      </c>
      <c r="AD154" s="3">
        <v>29.43</v>
      </c>
      <c r="AE154" s="3">
        <v>4.12</v>
      </c>
      <c r="AF154" s="16">
        <f t="shared" si="34"/>
        <v>33.549999999999997</v>
      </c>
      <c r="AG154" s="8">
        <f t="shared" si="35"/>
        <v>0.28333916695834793</v>
      </c>
      <c r="AH154" s="8">
        <f t="shared" si="36"/>
        <v>0.12950647532376619</v>
      </c>
      <c r="AI154" s="8">
        <f t="shared" si="37"/>
        <v>0.58715435771788582</v>
      </c>
    </row>
    <row r="155" spans="1:35" x14ac:dyDescent="0.35">
      <c r="A155" s="6">
        <v>2023</v>
      </c>
      <c r="B155" t="s">
        <v>203</v>
      </c>
      <c r="C155" t="s">
        <v>204</v>
      </c>
      <c r="D155" t="s">
        <v>207</v>
      </c>
      <c r="E155">
        <v>44</v>
      </c>
      <c r="F155" t="s">
        <v>318</v>
      </c>
      <c r="I155">
        <v>3</v>
      </c>
      <c r="J155">
        <v>4</v>
      </c>
      <c r="K155">
        <v>30</v>
      </c>
      <c r="L155">
        <v>7</v>
      </c>
      <c r="M155" s="3">
        <v>43.625</v>
      </c>
      <c r="N155" s="8">
        <f t="shared" si="27"/>
        <v>0.15909090909090909</v>
      </c>
      <c r="O155" s="8">
        <f t="shared" si="28"/>
        <v>0.68181818181818177</v>
      </c>
      <c r="P155" s="8">
        <f t="shared" si="29"/>
        <v>0.15909090909090909</v>
      </c>
      <c r="Q155" s="1">
        <v>-18562027</v>
      </c>
      <c r="R155" s="1">
        <v>155695188</v>
      </c>
      <c r="S155" s="1">
        <v>28416714</v>
      </c>
      <c r="T155" s="1">
        <f t="shared" si="26"/>
        <v>19800582</v>
      </c>
      <c r="U155" s="1">
        <v>8616132</v>
      </c>
      <c r="V155" s="1">
        <f t="shared" si="30"/>
        <v>184111902</v>
      </c>
      <c r="W155" s="1">
        <f t="shared" si="38"/>
        <v>165549875</v>
      </c>
      <c r="X155" s="9">
        <f t="shared" si="31"/>
        <v>4220330.1318051573</v>
      </c>
      <c r="Y155" s="9">
        <f t="shared" si="32"/>
        <v>4022825.6733524357</v>
      </c>
      <c r="Z155" s="3">
        <v>15.36</v>
      </c>
      <c r="AA155" s="12">
        <f t="shared" si="33"/>
        <v>2.8401692708333335</v>
      </c>
      <c r="AB155" s="3">
        <v>6.4</v>
      </c>
      <c r="AC155" s="3">
        <v>4.93</v>
      </c>
      <c r="AD155" s="3">
        <v>3.31</v>
      </c>
      <c r="AE155" s="3">
        <v>0.72</v>
      </c>
      <c r="AF155" s="16">
        <f t="shared" si="34"/>
        <v>4.03</v>
      </c>
      <c r="AG155" s="8">
        <f t="shared" si="35"/>
        <v>0.41666666666666669</v>
      </c>
      <c r="AH155" s="8">
        <f t="shared" si="36"/>
        <v>0.32096354166666669</v>
      </c>
      <c r="AI155" s="8">
        <f t="shared" si="37"/>
        <v>0.26236979166666669</v>
      </c>
    </row>
    <row r="156" spans="1:35" x14ac:dyDescent="0.35">
      <c r="A156" s="6">
        <v>2023</v>
      </c>
      <c r="B156" t="s">
        <v>203</v>
      </c>
      <c r="C156" t="s">
        <v>204</v>
      </c>
      <c r="D156" t="s">
        <v>206</v>
      </c>
      <c r="E156">
        <v>30</v>
      </c>
      <c r="F156" t="s">
        <v>317</v>
      </c>
      <c r="G156">
        <v>2</v>
      </c>
      <c r="H156">
        <v>2</v>
      </c>
      <c r="I156">
        <v>2</v>
      </c>
      <c r="J156">
        <v>3</v>
      </c>
      <c r="K156">
        <v>21</v>
      </c>
      <c r="M156" s="3">
        <v>27.375</v>
      </c>
      <c r="N156" s="8">
        <f t="shared" si="27"/>
        <v>0.3</v>
      </c>
      <c r="O156" s="8">
        <f t="shared" si="28"/>
        <v>0.7</v>
      </c>
      <c r="P156" s="8">
        <f t="shared" si="29"/>
        <v>0</v>
      </c>
      <c r="Q156" s="1">
        <v>-14870892</v>
      </c>
      <c r="R156" s="1">
        <v>123137025</v>
      </c>
      <c r="S156" s="1">
        <v>31314545</v>
      </c>
      <c r="T156" s="1">
        <f t="shared" si="26"/>
        <v>14195465</v>
      </c>
      <c r="U156" s="1">
        <v>17119080</v>
      </c>
      <c r="V156" s="1">
        <f t="shared" si="30"/>
        <v>154451570</v>
      </c>
      <c r="W156" s="1">
        <f t="shared" si="38"/>
        <v>139580678</v>
      </c>
      <c r="X156" s="9">
        <f t="shared" si="31"/>
        <v>5642066.4840182653</v>
      </c>
      <c r="Y156" s="9">
        <f t="shared" si="32"/>
        <v>5016711.9634703193</v>
      </c>
      <c r="Z156" s="3">
        <v>11.6</v>
      </c>
      <c r="AA156" s="12">
        <f t="shared" si="33"/>
        <v>2.3599137931034484</v>
      </c>
      <c r="AB156" s="3">
        <v>2</v>
      </c>
      <c r="AC156" s="3">
        <v>3</v>
      </c>
      <c r="AD156" s="3">
        <v>5.6</v>
      </c>
      <c r="AE156" s="3">
        <v>1</v>
      </c>
      <c r="AF156" s="16">
        <f t="shared" si="34"/>
        <v>6.6</v>
      </c>
      <c r="AG156" s="8">
        <f t="shared" si="35"/>
        <v>0.17241379310344829</v>
      </c>
      <c r="AH156" s="8">
        <f t="shared" si="36"/>
        <v>0.25862068965517243</v>
      </c>
      <c r="AI156" s="8">
        <f t="shared" si="37"/>
        <v>0.56896551724137934</v>
      </c>
    </row>
    <row r="157" spans="1:35" x14ac:dyDescent="0.35">
      <c r="A157" s="6">
        <v>2023</v>
      </c>
      <c r="B157" t="s">
        <v>208</v>
      </c>
      <c r="C157" t="s">
        <v>209</v>
      </c>
      <c r="D157" t="s">
        <v>212</v>
      </c>
      <c r="E157">
        <v>84</v>
      </c>
      <c r="F157" t="s">
        <v>320</v>
      </c>
      <c r="I157">
        <v>3</v>
      </c>
      <c r="J157">
        <v>10</v>
      </c>
      <c r="K157">
        <v>60</v>
      </c>
      <c r="L157">
        <v>11</v>
      </c>
      <c r="M157" s="3">
        <v>83.375</v>
      </c>
      <c r="N157" s="8">
        <f t="shared" si="27"/>
        <v>0.15476190476190477</v>
      </c>
      <c r="O157" s="8">
        <f t="shared" si="28"/>
        <v>0.7142857142857143</v>
      </c>
      <c r="P157" s="8">
        <f t="shared" si="29"/>
        <v>0.13095238095238096</v>
      </c>
      <c r="Q157" s="1">
        <v>-41840198</v>
      </c>
      <c r="R157" s="1">
        <v>239306533</v>
      </c>
      <c r="S157" s="1">
        <v>49186198</v>
      </c>
      <c r="T157" s="1">
        <f t="shared" si="26"/>
        <v>24847078</v>
      </c>
      <c r="U157" s="1">
        <v>24339120</v>
      </c>
      <c r="V157" s="1">
        <f t="shared" si="30"/>
        <v>288492731</v>
      </c>
      <c r="W157" s="1">
        <f t="shared" si="38"/>
        <v>246652533</v>
      </c>
      <c r="X157" s="9">
        <f t="shared" si="31"/>
        <v>3460182.6806596704</v>
      </c>
      <c r="Y157" s="9">
        <f t="shared" si="32"/>
        <v>3168259.2023988008</v>
      </c>
      <c r="Z157" s="3">
        <v>29.5</v>
      </c>
      <c r="AA157" s="12">
        <f t="shared" si="33"/>
        <v>2.8262711864406778</v>
      </c>
      <c r="AB157" s="3">
        <v>12.5</v>
      </c>
      <c r="AC157" s="3">
        <v>6.28</v>
      </c>
      <c r="AD157" s="3">
        <v>7.59</v>
      </c>
      <c r="AE157" s="3">
        <v>3.13</v>
      </c>
      <c r="AF157" s="16">
        <f t="shared" si="34"/>
        <v>10.719999999999999</v>
      </c>
      <c r="AG157" s="8">
        <f t="shared" si="35"/>
        <v>0.42372881355932202</v>
      </c>
      <c r="AH157" s="8">
        <f t="shared" si="36"/>
        <v>0.21288135593220339</v>
      </c>
      <c r="AI157" s="8">
        <f t="shared" si="37"/>
        <v>0.36338983050847457</v>
      </c>
    </row>
    <row r="158" spans="1:35" x14ac:dyDescent="0.35">
      <c r="A158" s="6">
        <v>2023</v>
      </c>
      <c r="B158" t="s">
        <v>208</v>
      </c>
      <c r="C158" t="s">
        <v>209</v>
      </c>
      <c r="D158" t="s">
        <v>210</v>
      </c>
      <c r="E158">
        <v>101</v>
      </c>
      <c r="F158" t="s">
        <v>322</v>
      </c>
      <c r="G158">
        <v>2</v>
      </c>
      <c r="I158">
        <v>8</v>
      </c>
      <c r="J158">
        <v>14</v>
      </c>
      <c r="K158">
        <v>61</v>
      </c>
      <c r="L158">
        <v>16</v>
      </c>
      <c r="M158" s="3">
        <v>98.25</v>
      </c>
      <c r="N158" s="8">
        <f t="shared" si="27"/>
        <v>0.23762376237623761</v>
      </c>
      <c r="O158" s="8">
        <f t="shared" si="28"/>
        <v>0.60396039603960394</v>
      </c>
      <c r="P158" s="8">
        <f t="shared" si="29"/>
        <v>0.15841584158415842</v>
      </c>
      <c r="Q158" s="1">
        <v>-40317332</v>
      </c>
      <c r="R158" s="1">
        <v>254313053</v>
      </c>
      <c r="S158" s="1">
        <v>49535745</v>
      </c>
      <c r="T158" s="1">
        <f t="shared" si="26"/>
        <v>26299800</v>
      </c>
      <c r="U158" s="1">
        <v>23235945</v>
      </c>
      <c r="V158" s="1">
        <f t="shared" si="30"/>
        <v>303848798</v>
      </c>
      <c r="W158" s="1">
        <f t="shared" si="38"/>
        <v>263531466</v>
      </c>
      <c r="X158" s="9">
        <f t="shared" si="31"/>
        <v>3092608.6310432572</v>
      </c>
      <c r="Y158" s="9">
        <f t="shared" si="32"/>
        <v>2856110.4631043258</v>
      </c>
      <c r="Z158" s="3">
        <v>34.42</v>
      </c>
      <c r="AA158" s="12">
        <f t="shared" si="33"/>
        <v>2.854445090063916</v>
      </c>
      <c r="AB158" s="3">
        <v>15.28</v>
      </c>
      <c r="AC158" s="3">
        <v>8.65</v>
      </c>
      <c r="AD158" s="3">
        <v>7.99</v>
      </c>
      <c r="AE158" s="3">
        <v>2.5</v>
      </c>
      <c r="AF158" s="16">
        <f t="shared" si="34"/>
        <v>10.49</v>
      </c>
      <c r="AG158" s="8">
        <f t="shared" si="35"/>
        <v>0.44392794886693776</v>
      </c>
      <c r="AH158" s="8">
        <f t="shared" si="36"/>
        <v>0.25130737943056364</v>
      </c>
      <c r="AI158" s="8">
        <f t="shared" si="37"/>
        <v>0.30476467170249855</v>
      </c>
    </row>
    <row r="159" spans="1:35" x14ac:dyDescent="0.35">
      <c r="A159" s="6">
        <v>2023</v>
      </c>
      <c r="B159" t="s">
        <v>208</v>
      </c>
      <c r="C159" t="s">
        <v>209</v>
      </c>
      <c r="D159" t="s">
        <v>214</v>
      </c>
      <c r="E159">
        <v>87</v>
      </c>
      <c r="F159" t="s">
        <v>320</v>
      </c>
      <c r="J159">
        <v>4</v>
      </c>
      <c r="K159">
        <v>70</v>
      </c>
      <c r="L159">
        <v>13</v>
      </c>
      <c r="M159" s="3">
        <v>88.125</v>
      </c>
      <c r="N159" s="8">
        <f t="shared" si="27"/>
        <v>4.5977011494252873E-2</v>
      </c>
      <c r="O159" s="8">
        <f t="shared" si="28"/>
        <v>0.8045977011494253</v>
      </c>
      <c r="P159" s="8">
        <f t="shared" si="29"/>
        <v>0.14942528735632185</v>
      </c>
      <c r="Q159" s="1">
        <v>-44522814</v>
      </c>
      <c r="R159" s="1">
        <v>213199313</v>
      </c>
      <c r="S159" s="1">
        <v>49214022</v>
      </c>
      <c r="T159" s="1">
        <f t="shared" si="26"/>
        <v>24241896</v>
      </c>
      <c r="U159" s="1">
        <v>24972126</v>
      </c>
      <c r="V159" s="1">
        <f t="shared" si="30"/>
        <v>262413335</v>
      </c>
      <c r="W159" s="1">
        <f t="shared" si="38"/>
        <v>217890521</v>
      </c>
      <c r="X159" s="9">
        <f t="shared" si="31"/>
        <v>2977739.9716312056</v>
      </c>
      <c r="Y159" s="9">
        <f t="shared" si="32"/>
        <v>2694368.329078014</v>
      </c>
      <c r="Z159" s="3">
        <v>25.23</v>
      </c>
      <c r="AA159" s="12">
        <f t="shared" si="33"/>
        <v>3.4928656361474433</v>
      </c>
      <c r="AB159" s="3">
        <v>7.36</v>
      </c>
      <c r="AC159" s="3">
        <v>5.91</v>
      </c>
      <c r="AD159" s="3">
        <v>9.4600000000000009</v>
      </c>
      <c r="AE159" s="3">
        <v>2.5</v>
      </c>
      <c r="AF159" s="16">
        <f t="shared" si="34"/>
        <v>11.96</v>
      </c>
      <c r="AG159" s="8">
        <f t="shared" si="35"/>
        <v>0.2917162108600872</v>
      </c>
      <c r="AH159" s="8">
        <f t="shared" si="36"/>
        <v>0.23424494649227109</v>
      </c>
      <c r="AI159" s="8">
        <f t="shared" si="37"/>
        <v>0.47403884264764173</v>
      </c>
    </row>
    <row r="160" spans="1:35" x14ac:dyDescent="0.35">
      <c r="A160" s="6">
        <v>2023</v>
      </c>
      <c r="B160" t="s">
        <v>208</v>
      </c>
      <c r="C160" t="s">
        <v>209</v>
      </c>
      <c r="D160" t="s">
        <v>218</v>
      </c>
      <c r="E160">
        <v>134</v>
      </c>
      <c r="F160" t="s">
        <v>322</v>
      </c>
      <c r="H160">
        <v>1</v>
      </c>
      <c r="I160">
        <v>4</v>
      </c>
      <c r="J160">
        <v>15</v>
      </c>
      <c r="K160">
        <v>100</v>
      </c>
      <c r="L160">
        <v>14</v>
      </c>
      <c r="M160" s="3">
        <v>132.5</v>
      </c>
      <c r="N160" s="8">
        <f t="shared" si="27"/>
        <v>0.14925373134328357</v>
      </c>
      <c r="O160" s="8">
        <f t="shared" si="28"/>
        <v>0.74626865671641796</v>
      </c>
      <c r="P160" s="8">
        <f t="shared" si="29"/>
        <v>0.1044776119402985</v>
      </c>
      <c r="Q160" s="1">
        <v>-71493096</v>
      </c>
      <c r="R160" s="1">
        <v>392528208</v>
      </c>
      <c r="S160" s="1">
        <v>148141225</v>
      </c>
      <c r="T160" s="1">
        <f t="shared" si="26"/>
        <v>41339268</v>
      </c>
      <c r="U160" s="1">
        <v>106801957</v>
      </c>
      <c r="V160" s="1">
        <f t="shared" si="30"/>
        <v>540669433</v>
      </c>
      <c r="W160" s="1">
        <f t="shared" si="38"/>
        <v>469176337</v>
      </c>
      <c r="X160" s="9">
        <f t="shared" si="31"/>
        <v>4080524.0226415093</v>
      </c>
      <c r="Y160" s="9">
        <f t="shared" si="32"/>
        <v>3274471.5169811319</v>
      </c>
      <c r="Z160" s="3">
        <v>47.47</v>
      </c>
      <c r="AA160" s="12">
        <f t="shared" si="33"/>
        <v>2.7912365704655571</v>
      </c>
      <c r="AB160" s="3">
        <v>21.49</v>
      </c>
      <c r="AC160" s="3">
        <v>6.68</v>
      </c>
      <c r="AD160" s="3">
        <v>16.3</v>
      </c>
      <c r="AE160" s="3">
        <v>3</v>
      </c>
      <c r="AF160" s="16">
        <f t="shared" si="34"/>
        <v>19.3</v>
      </c>
      <c r="AG160" s="8">
        <f t="shared" si="35"/>
        <v>0.45270697282494204</v>
      </c>
      <c r="AH160" s="8">
        <f t="shared" si="36"/>
        <v>0.14072045502422584</v>
      </c>
      <c r="AI160" s="8">
        <f t="shared" si="37"/>
        <v>0.40657257215083215</v>
      </c>
    </row>
    <row r="161" spans="1:35" x14ac:dyDescent="0.35">
      <c r="A161" s="6">
        <v>2023</v>
      </c>
      <c r="B161" t="s">
        <v>208</v>
      </c>
      <c r="C161" t="s">
        <v>209</v>
      </c>
      <c r="D161" t="s">
        <v>213</v>
      </c>
      <c r="E161">
        <v>99</v>
      </c>
      <c r="F161" t="s">
        <v>320</v>
      </c>
      <c r="H161">
        <v>1</v>
      </c>
      <c r="I161">
        <v>8</v>
      </c>
      <c r="J161">
        <v>9</v>
      </c>
      <c r="K161">
        <v>62</v>
      </c>
      <c r="L161">
        <v>19</v>
      </c>
      <c r="M161" s="3">
        <v>97.875</v>
      </c>
      <c r="N161" s="8">
        <f t="shared" si="27"/>
        <v>0.18181818181818182</v>
      </c>
      <c r="O161" s="8">
        <f t="shared" si="28"/>
        <v>0.6262626262626263</v>
      </c>
      <c r="P161" s="8">
        <f t="shared" si="29"/>
        <v>0.19191919191919191</v>
      </c>
      <c r="Q161" s="1">
        <v>-45947263</v>
      </c>
      <c r="R161" s="1">
        <v>238561093</v>
      </c>
      <c r="S161" s="1">
        <v>56427370</v>
      </c>
      <c r="T161" s="1">
        <f t="shared" si="26"/>
        <v>48028885</v>
      </c>
      <c r="U161" s="1">
        <v>8398485</v>
      </c>
      <c r="V161" s="1">
        <f t="shared" si="30"/>
        <v>294988463</v>
      </c>
      <c r="W161" s="1">
        <f t="shared" si="38"/>
        <v>249041200</v>
      </c>
      <c r="X161" s="9">
        <f t="shared" si="31"/>
        <v>3013930.6564495531</v>
      </c>
      <c r="Y161" s="9">
        <f t="shared" si="32"/>
        <v>2928122.3805874842</v>
      </c>
      <c r="Z161" s="3">
        <v>27.38</v>
      </c>
      <c r="AA161" s="12">
        <f t="shared" si="33"/>
        <v>3.5746895544192845</v>
      </c>
      <c r="AB161" s="3">
        <v>12.95</v>
      </c>
      <c r="AC161" s="3">
        <v>2</v>
      </c>
      <c r="AD161" s="3">
        <v>10.43</v>
      </c>
      <c r="AE161" s="3">
        <v>2</v>
      </c>
      <c r="AF161" s="16">
        <f t="shared" si="34"/>
        <v>12.43</v>
      </c>
      <c r="AG161" s="8">
        <f t="shared" si="35"/>
        <v>0.47297297297297297</v>
      </c>
      <c r="AH161" s="8">
        <f t="shared" si="36"/>
        <v>7.3046018991964945E-2</v>
      </c>
      <c r="AI161" s="8">
        <f t="shared" si="37"/>
        <v>0.45398100803506208</v>
      </c>
    </row>
    <row r="162" spans="1:35" x14ac:dyDescent="0.35">
      <c r="A162" s="6">
        <v>2023</v>
      </c>
      <c r="B162" t="s">
        <v>208</v>
      </c>
      <c r="C162" t="s">
        <v>209</v>
      </c>
      <c r="D162" t="s">
        <v>211</v>
      </c>
      <c r="E162">
        <v>140</v>
      </c>
      <c r="F162" t="s">
        <v>322</v>
      </c>
      <c r="G162">
        <v>2</v>
      </c>
      <c r="H162">
        <v>1</v>
      </c>
      <c r="I162">
        <v>5</v>
      </c>
      <c r="J162">
        <v>11</v>
      </c>
      <c r="K162">
        <v>98</v>
      </c>
      <c r="L162">
        <v>23</v>
      </c>
      <c r="M162" s="3">
        <v>138.875</v>
      </c>
      <c r="N162" s="8">
        <f t="shared" si="27"/>
        <v>0.1357142857142857</v>
      </c>
      <c r="O162" s="8">
        <f t="shared" si="28"/>
        <v>0.7</v>
      </c>
      <c r="P162" s="8">
        <f t="shared" si="29"/>
        <v>0.16428571428571428</v>
      </c>
      <c r="Q162" s="1">
        <v>-68326754</v>
      </c>
      <c r="R162" s="1">
        <v>384470898</v>
      </c>
      <c r="S162" s="1">
        <v>87485650</v>
      </c>
      <c r="T162" s="1">
        <f t="shared" si="26"/>
        <v>41459642</v>
      </c>
      <c r="U162" s="1">
        <v>46026008</v>
      </c>
      <c r="V162" s="1">
        <f t="shared" si="30"/>
        <v>471956548</v>
      </c>
      <c r="W162" s="1">
        <f t="shared" si="38"/>
        <v>403629794</v>
      </c>
      <c r="X162" s="9">
        <f t="shared" si="31"/>
        <v>3398426.9882988301</v>
      </c>
      <c r="Y162" s="9">
        <f t="shared" si="32"/>
        <v>3067006.588658866</v>
      </c>
      <c r="Z162" s="3">
        <v>42.13</v>
      </c>
      <c r="AA162" s="12">
        <f t="shared" si="33"/>
        <v>3.2963446475195819</v>
      </c>
      <c r="AB162" s="3">
        <v>11.18</v>
      </c>
      <c r="AC162" s="3">
        <v>4.0999999999999996</v>
      </c>
      <c r="AD162" s="3">
        <v>23.47</v>
      </c>
      <c r="AE162" s="3">
        <v>3.38</v>
      </c>
      <c r="AF162" s="16">
        <f t="shared" si="34"/>
        <v>26.849999999999998</v>
      </c>
      <c r="AG162" s="8">
        <f t="shared" si="35"/>
        <v>0.2653690956563019</v>
      </c>
      <c r="AH162" s="8">
        <f t="shared" si="36"/>
        <v>9.7317825777355788E-2</v>
      </c>
      <c r="AI162" s="8">
        <f t="shared" si="37"/>
        <v>0.63731307856634223</v>
      </c>
    </row>
    <row r="163" spans="1:35" x14ac:dyDescent="0.35">
      <c r="A163" s="6">
        <v>2023</v>
      </c>
      <c r="B163" t="s">
        <v>208</v>
      </c>
      <c r="C163" t="s">
        <v>209</v>
      </c>
      <c r="D163" t="s">
        <v>215</v>
      </c>
      <c r="E163">
        <v>124</v>
      </c>
      <c r="F163" t="s">
        <v>322</v>
      </c>
      <c r="G163">
        <v>2</v>
      </c>
      <c r="H163">
        <v>1</v>
      </c>
      <c r="I163">
        <v>29</v>
      </c>
      <c r="J163">
        <v>21</v>
      </c>
      <c r="K163">
        <v>58</v>
      </c>
      <c r="L163">
        <v>13</v>
      </c>
      <c r="M163" s="3">
        <v>114.375</v>
      </c>
      <c r="N163" s="8">
        <f t="shared" si="27"/>
        <v>0.42741935483870969</v>
      </c>
      <c r="O163" s="8">
        <f t="shared" si="28"/>
        <v>0.46774193548387094</v>
      </c>
      <c r="P163" s="8">
        <f t="shared" si="29"/>
        <v>0.10483870967741936</v>
      </c>
      <c r="Q163" s="1">
        <v>-88119288</v>
      </c>
      <c r="R163" s="1">
        <v>298257000</v>
      </c>
      <c r="S163" s="1">
        <v>116109099</v>
      </c>
      <c r="T163" s="1">
        <f t="shared" si="26"/>
        <v>65090059</v>
      </c>
      <c r="U163" s="1">
        <v>51019040</v>
      </c>
      <c r="V163" s="1">
        <f t="shared" si="30"/>
        <v>414366099</v>
      </c>
      <c r="W163" s="1">
        <f t="shared" si="38"/>
        <v>326246811</v>
      </c>
      <c r="X163" s="9">
        <f t="shared" si="31"/>
        <v>3622872.9967213115</v>
      </c>
      <c r="Y163" s="9">
        <f t="shared" si="32"/>
        <v>3176804.8874316942</v>
      </c>
      <c r="Z163" s="3">
        <v>34.53</v>
      </c>
      <c r="AA163" s="12">
        <f t="shared" si="33"/>
        <v>3.3123370981754996</v>
      </c>
      <c r="AB163" s="3">
        <v>9.25</v>
      </c>
      <c r="AC163" s="3">
        <v>9.07</v>
      </c>
      <c r="AD163" s="3">
        <v>14.86</v>
      </c>
      <c r="AE163" s="3">
        <v>1.35</v>
      </c>
      <c r="AF163" s="16">
        <f t="shared" si="34"/>
        <v>16.21</v>
      </c>
      <c r="AG163" s="8">
        <f t="shared" si="35"/>
        <v>0.26788300028960321</v>
      </c>
      <c r="AH163" s="8">
        <f t="shared" si="36"/>
        <v>0.26267014190558935</v>
      </c>
      <c r="AI163" s="8">
        <f t="shared" si="37"/>
        <v>0.46944685780480744</v>
      </c>
    </row>
    <row r="164" spans="1:35" x14ac:dyDescent="0.35">
      <c r="A164" s="6">
        <v>2023</v>
      </c>
      <c r="B164" t="s">
        <v>208</v>
      </c>
      <c r="C164" t="s">
        <v>209</v>
      </c>
      <c r="D164" t="s">
        <v>217</v>
      </c>
      <c r="E164">
        <v>8</v>
      </c>
      <c r="F164" t="s">
        <v>321</v>
      </c>
      <c r="G164">
        <v>1</v>
      </c>
      <c r="I164">
        <v>5</v>
      </c>
      <c r="J164">
        <v>2</v>
      </c>
      <c r="M164" s="3">
        <v>6</v>
      </c>
      <c r="N164" s="8">
        <f t="shared" si="27"/>
        <v>1</v>
      </c>
      <c r="O164" s="8">
        <f t="shared" si="28"/>
        <v>0</v>
      </c>
      <c r="P164" s="8">
        <f t="shared" si="29"/>
        <v>0</v>
      </c>
      <c r="Q164" s="1">
        <v>-1761935</v>
      </c>
      <c r="R164" s="1">
        <v>14744650</v>
      </c>
      <c r="S164" s="1">
        <v>3121562</v>
      </c>
      <c r="T164" s="1">
        <f t="shared" si="26"/>
        <v>683426</v>
      </c>
      <c r="U164" s="1">
        <v>2438136</v>
      </c>
      <c r="V164" s="1">
        <f t="shared" si="30"/>
        <v>17866212</v>
      </c>
      <c r="W164" s="1">
        <f t="shared" si="38"/>
        <v>16104277</v>
      </c>
      <c r="X164" s="9">
        <f t="shared" si="31"/>
        <v>2977702</v>
      </c>
      <c r="Y164" s="9">
        <f t="shared" si="32"/>
        <v>2571346</v>
      </c>
      <c r="Z164" s="3">
        <v>1.38</v>
      </c>
      <c r="AA164" s="12">
        <f t="shared" si="33"/>
        <v>4.3478260869565224</v>
      </c>
      <c r="AB164" s="3">
        <v>0</v>
      </c>
      <c r="AC164" s="3">
        <v>0.1</v>
      </c>
      <c r="AD164" s="3">
        <v>1.28</v>
      </c>
      <c r="AE164" s="3">
        <v>0</v>
      </c>
      <c r="AF164" s="16">
        <f t="shared" si="34"/>
        <v>1.28</v>
      </c>
      <c r="AG164" s="8">
        <f t="shared" si="35"/>
        <v>0</v>
      </c>
      <c r="AH164" s="8">
        <f t="shared" si="36"/>
        <v>7.2463768115942045E-2</v>
      </c>
      <c r="AI164" s="8">
        <f t="shared" si="37"/>
        <v>0.92753623188405809</v>
      </c>
    </row>
    <row r="165" spans="1:35" x14ac:dyDescent="0.35">
      <c r="A165" s="6">
        <v>2023</v>
      </c>
      <c r="B165" t="s">
        <v>208</v>
      </c>
      <c r="C165" t="s">
        <v>209</v>
      </c>
      <c r="D165" t="s">
        <v>216</v>
      </c>
      <c r="E165">
        <v>101</v>
      </c>
      <c r="F165" t="s">
        <v>322</v>
      </c>
      <c r="H165">
        <v>1</v>
      </c>
      <c r="I165">
        <v>23</v>
      </c>
      <c r="J165">
        <v>12</v>
      </c>
      <c r="K165">
        <v>50</v>
      </c>
      <c r="L165">
        <v>15</v>
      </c>
      <c r="M165" s="3">
        <v>95.25</v>
      </c>
      <c r="N165" s="8">
        <f t="shared" si="27"/>
        <v>0.35643564356435642</v>
      </c>
      <c r="O165" s="8">
        <f t="shared" si="28"/>
        <v>0.49504950495049505</v>
      </c>
      <c r="P165" s="8">
        <f t="shared" si="29"/>
        <v>0.14851485148514851</v>
      </c>
      <c r="Q165" s="1">
        <v>-46533236</v>
      </c>
      <c r="R165" s="1">
        <v>319337976</v>
      </c>
      <c r="S165" s="1">
        <v>72989841</v>
      </c>
      <c r="T165" s="1">
        <f t="shared" si="26"/>
        <v>67589291</v>
      </c>
      <c r="U165" s="1">
        <v>5400550</v>
      </c>
      <c r="V165" s="1">
        <f t="shared" si="30"/>
        <v>392327817</v>
      </c>
      <c r="W165" s="1">
        <f t="shared" si="38"/>
        <v>345794581</v>
      </c>
      <c r="X165" s="9">
        <f t="shared" si="31"/>
        <v>4118927.2125984253</v>
      </c>
      <c r="Y165" s="9">
        <f t="shared" si="32"/>
        <v>4062228.5249343831</v>
      </c>
      <c r="Z165" s="3">
        <v>34.39</v>
      </c>
      <c r="AA165" s="12">
        <f t="shared" si="33"/>
        <v>2.7697004943297472</v>
      </c>
      <c r="AB165" s="3">
        <v>14.78</v>
      </c>
      <c r="AC165" s="3">
        <v>2.7</v>
      </c>
      <c r="AD165" s="3">
        <v>15.1</v>
      </c>
      <c r="AE165" s="3">
        <v>1.81</v>
      </c>
      <c r="AF165" s="16">
        <f t="shared" si="34"/>
        <v>16.91</v>
      </c>
      <c r="AG165" s="8">
        <f t="shared" si="35"/>
        <v>0.42977609770282055</v>
      </c>
      <c r="AH165" s="8">
        <f t="shared" si="36"/>
        <v>7.8511195114858975E-2</v>
      </c>
      <c r="AI165" s="8">
        <f t="shared" si="37"/>
        <v>0.49171270718232046</v>
      </c>
    </row>
    <row r="166" spans="1:35" x14ac:dyDescent="0.35">
      <c r="A166" s="6">
        <v>2023</v>
      </c>
      <c r="B166" t="s">
        <v>219</v>
      </c>
      <c r="C166" t="s">
        <v>220</v>
      </c>
      <c r="D166" t="s">
        <v>221</v>
      </c>
      <c r="E166">
        <v>148</v>
      </c>
      <c r="F166" t="s">
        <v>322</v>
      </c>
      <c r="G166">
        <v>4</v>
      </c>
      <c r="I166">
        <v>9</v>
      </c>
      <c r="J166">
        <v>10</v>
      </c>
      <c r="K166">
        <v>125</v>
      </c>
      <c r="M166" s="3">
        <v>142.5</v>
      </c>
      <c r="N166" s="8">
        <f t="shared" si="27"/>
        <v>0.1554054054054054</v>
      </c>
      <c r="O166" s="8">
        <f t="shared" si="28"/>
        <v>0.84459459459459463</v>
      </c>
      <c r="P166" s="8">
        <f t="shared" si="29"/>
        <v>0</v>
      </c>
      <c r="Q166" s="1">
        <v>-54573595</v>
      </c>
      <c r="R166" s="1">
        <v>493153533</v>
      </c>
      <c r="S166" s="1">
        <v>104784514</v>
      </c>
      <c r="T166" s="1">
        <f t="shared" si="26"/>
        <v>52339702</v>
      </c>
      <c r="U166" s="1">
        <v>52444812</v>
      </c>
      <c r="V166" s="1">
        <f t="shared" si="30"/>
        <v>597938047</v>
      </c>
      <c r="W166" s="1">
        <f t="shared" si="38"/>
        <v>543364452</v>
      </c>
      <c r="X166" s="9">
        <f t="shared" si="31"/>
        <v>4196056.4701754386</v>
      </c>
      <c r="Y166" s="9">
        <f t="shared" si="32"/>
        <v>3828022.7017543861</v>
      </c>
      <c r="Z166" s="3">
        <v>40.51</v>
      </c>
      <c r="AA166" s="12">
        <f t="shared" si="33"/>
        <v>3.5176499629721056</v>
      </c>
      <c r="AB166" s="3">
        <v>10.42</v>
      </c>
      <c r="AC166" s="3">
        <v>8.89</v>
      </c>
      <c r="AD166" s="3">
        <v>20.95</v>
      </c>
      <c r="AE166" s="3">
        <v>0.25</v>
      </c>
      <c r="AF166" s="16">
        <f t="shared" si="34"/>
        <v>21.2</v>
      </c>
      <c r="AG166" s="8">
        <f t="shared" si="35"/>
        <v>0.25722043939767958</v>
      </c>
      <c r="AH166" s="8">
        <f t="shared" si="36"/>
        <v>0.21945198716366332</v>
      </c>
      <c r="AI166" s="8">
        <f t="shared" si="37"/>
        <v>0.5233275734386571</v>
      </c>
    </row>
    <row r="167" spans="1:35" x14ac:dyDescent="0.35">
      <c r="A167" s="6">
        <v>2023</v>
      </c>
      <c r="B167" t="s">
        <v>222</v>
      </c>
      <c r="C167" t="s">
        <v>223</v>
      </c>
      <c r="D167" t="s">
        <v>224</v>
      </c>
      <c r="E167">
        <v>108</v>
      </c>
      <c r="F167" t="s">
        <v>322</v>
      </c>
      <c r="G167">
        <v>2</v>
      </c>
      <c r="I167">
        <v>1</v>
      </c>
      <c r="J167">
        <v>5</v>
      </c>
      <c r="K167">
        <v>77</v>
      </c>
      <c r="L167">
        <v>23</v>
      </c>
      <c r="M167" s="3">
        <v>109</v>
      </c>
      <c r="N167" s="8">
        <f t="shared" si="27"/>
        <v>7.407407407407407E-2</v>
      </c>
      <c r="O167" s="8">
        <f t="shared" si="28"/>
        <v>0.71296296296296291</v>
      </c>
      <c r="P167" s="8">
        <f t="shared" si="29"/>
        <v>0.21296296296296297</v>
      </c>
      <c r="Q167" s="1">
        <v>-50743103</v>
      </c>
      <c r="R167" s="1">
        <v>336968876</v>
      </c>
      <c r="S167" s="1">
        <v>114813277</v>
      </c>
      <c r="T167" s="1">
        <f t="shared" si="26"/>
        <v>50210161</v>
      </c>
      <c r="U167" s="1">
        <v>64603116</v>
      </c>
      <c r="V167" s="1">
        <f t="shared" si="30"/>
        <v>451782153</v>
      </c>
      <c r="W167" s="1">
        <f t="shared" si="38"/>
        <v>401039050</v>
      </c>
      <c r="X167" s="9">
        <f t="shared" si="31"/>
        <v>4144790.3944954127</v>
      </c>
      <c r="Y167" s="9">
        <f t="shared" si="32"/>
        <v>3552101.2568807341</v>
      </c>
      <c r="Z167" s="3">
        <v>35.590000000000003</v>
      </c>
      <c r="AA167" s="12">
        <f t="shared" si="33"/>
        <v>3.0626580500140488</v>
      </c>
      <c r="AB167" s="3">
        <v>4.6100000000000003</v>
      </c>
      <c r="AC167" s="3">
        <v>4.25</v>
      </c>
      <c r="AD167" s="3">
        <v>23.98</v>
      </c>
      <c r="AE167" s="3">
        <v>2.75</v>
      </c>
      <c r="AF167" s="16">
        <f t="shared" si="34"/>
        <v>26.73</v>
      </c>
      <c r="AG167" s="8">
        <f t="shared" si="35"/>
        <v>0.1295307670694015</v>
      </c>
      <c r="AH167" s="8">
        <f t="shared" si="36"/>
        <v>0.11941556617027253</v>
      </c>
      <c r="AI167" s="8">
        <f t="shared" si="37"/>
        <v>0.75105366676032592</v>
      </c>
    </row>
    <row r="168" spans="1:35" x14ac:dyDescent="0.35">
      <c r="A168" s="6">
        <v>2023</v>
      </c>
      <c r="B168" t="s">
        <v>225</v>
      </c>
      <c r="C168" t="s">
        <v>226</v>
      </c>
      <c r="D168" t="s">
        <v>331</v>
      </c>
      <c r="E168">
        <v>15</v>
      </c>
      <c r="F168" t="s">
        <v>321</v>
      </c>
      <c r="G168">
        <v>1</v>
      </c>
      <c r="J168">
        <v>1</v>
      </c>
      <c r="K168">
        <v>13</v>
      </c>
      <c r="M168" s="3">
        <v>14.375</v>
      </c>
      <c r="N168" s="8">
        <f t="shared" si="27"/>
        <v>0.13333333333333333</v>
      </c>
      <c r="O168" s="8">
        <f t="shared" si="28"/>
        <v>0.8666666666666667</v>
      </c>
      <c r="P168" s="8">
        <f t="shared" si="29"/>
        <v>0</v>
      </c>
      <c r="Q168" s="1">
        <v>-4603820.4000000004</v>
      </c>
      <c r="R168" s="1">
        <v>42999708.800000004</v>
      </c>
      <c r="S168" s="1">
        <v>23224240.800000001</v>
      </c>
      <c r="T168" s="1">
        <f t="shared" si="26"/>
        <v>11492013.800000001</v>
      </c>
      <c r="U168" s="1">
        <v>11732227</v>
      </c>
      <c r="V168" s="1">
        <f t="shared" si="30"/>
        <v>66223949.600000009</v>
      </c>
      <c r="W168" s="1">
        <f t="shared" si="38"/>
        <v>61620129.20000001</v>
      </c>
      <c r="X168" s="9">
        <f t="shared" si="31"/>
        <v>4606883.4504347835</v>
      </c>
      <c r="Y168" s="9">
        <f t="shared" si="32"/>
        <v>3790728.5286956527</v>
      </c>
      <c r="Z168" s="3">
        <v>4</v>
      </c>
      <c r="AA168" s="12">
        <f t="shared" si="33"/>
        <v>3.59375</v>
      </c>
      <c r="AB168" s="3">
        <v>0.95</v>
      </c>
      <c r="AC168" s="3">
        <v>0.85</v>
      </c>
      <c r="AD168" s="3">
        <v>2.2000000000000002</v>
      </c>
      <c r="AE168" s="3">
        <v>0</v>
      </c>
      <c r="AF168" s="16">
        <f t="shared" si="34"/>
        <v>2.2000000000000002</v>
      </c>
      <c r="AG168" s="8">
        <f t="shared" si="35"/>
        <v>0.23749999999999999</v>
      </c>
      <c r="AH168" s="8">
        <f t="shared" si="36"/>
        <v>0.21249999999999999</v>
      </c>
      <c r="AI168" s="8">
        <f t="shared" si="37"/>
        <v>0.55000000000000004</v>
      </c>
    </row>
    <row r="169" spans="1:35" x14ac:dyDescent="0.35">
      <c r="A169" s="6">
        <v>2023</v>
      </c>
      <c r="B169" t="s">
        <v>225</v>
      </c>
      <c r="C169" t="s">
        <v>226</v>
      </c>
      <c r="D169" t="s">
        <v>332</v>
      </c>
      <c r="E169">
        <v>78</v>
      </c>
      <c r="F169" t="s">
        <v>319</v>
      </c>
      <c r="G169">
        <v>1</v>
      </c>
      <c r="I169">
        <v>4</v>
      </c>
      <c r="J169">
        <v>9</v>
      </c>
      <c r="K169">
        <v>47</v>
      </c>
      <c r="L169">
        <v>17</v>
      </c>
      <c r="M169" s="3">
        <v>77.5</v>
      </c>
      <c r="N169" s="8">
        <f t="shared" si="27"/>
        <v>0.17948717948717949</v>
      </c>
      <c r="O169" s="8">
        <f t="shared" si="28"/>
        <v>0.60256410256410253</v>
      </c>
      <c r="P169" s="8">
        <f t="shared" si="29"/>
        <v>0.21794871794871795</v>
      </c>
      <c r="Q169" s="1">
        <v>-37405993</v>
      </c>
      <c r="R169" s="1">
        <v>262367972</v>
      </c>
      <c r="S169" s="1">
        <v>78731041</v>
      </c>
      <c r="T169" s="1">
        <f t="shared" si="26"/>
        <v>33213613</v>
      </c>
      <c r="U169" s="1">
        <v>45517428</v>
      </c>
      <c r="V169" s="1">
        <f t="shared" si="30"/>
        <v>341099013</v>
      </c>
      <c r="W169" s="1">
        <f t="shared" si="38"/>
        <v>303693020</v>
      </c>
      <c r="X169" s="9">
        <f t="shared" si="31"/>
        <v>4401277.587096774</v>
      </c>
      <c r="Y169" s="9">
        <f t="shared" si="32"/>
        <v>3813955.935483871</v>
      </c>
      <c r="Z169" s="3">
        <v>28.07</v>
      </c>
      <c r="AA169" s="12">
        <f t="shared" si="33"/>
        <v>2.7609547559672247</v>
      </c>
      <c r="AB169" s="3">
        <v>6.43</v>
      </c>
      <c r="AC169" s="3">
        <v>0.9</v>
      </c>
      <c r="AD169" s="3">
        <v>18.739999999999998</v>
      </c>
      <c r="AE169" s="3">
        <v>2</v>
      </c>
      <c r="AF169" s="16">
        <f t="shared" si="34"/>
        <v>20.74</v>
      </c>
      <c r="AG169" s="8">
        <f t="shared" si="35"/>
        <v>0.22907018168863555</v>
      </c>
      <c r="AH169" s="8">
        <f t="shared" si="36"/>
        <v>3.2062700391877447E-2</v>
      </c>
      <c r="AI169" s="8">
        <f t="shared" si="37"/>
        <v>0.73886711791948689</v>
      </c>
    </row>
    <row r="170" spans="1:35" x14ac:dyDescent="0.35">
      <c r="A170" s="6">
        <v>2023</v>
      </c>
      <c r="B170" t="s">
        <v>227</v>
      </c>
      <c r="C170" t="s">
        <v>228</v>
      </c>
      <c r="D170" t="s">
        <v>229</v>
      </c>
      <c r="E170">
        <v>73</v>
      </c>
      <c r="F170" t="s">
        <v>319</v>
      </c>
      <c r="G170">
        <v>1</v>
      </c>
      <c r="H170">
        <v>1</v>
      </c>
      <c r="I170">
        <v>4</v>
      </c>
      <c r="J170">
        <v>6</v>
      </c>
      <c r="K170">
        <v>49</v>
      </c>
      <c r="L170">
        <v>12</v>
      </c>
      <c r="M170" s="3">
        <v>71.875</v>
      </c>
      <c r="N170" s="8">
        <f t="shared" si="27"/>
        <v>0.16438356164383561</v>
      </c>
      <c r="O170" s="8">
        <f t="shared" si="28"/>
        <v>0.67123287671232879</v>
      </c>
      <c r="P170" s="8">
        <f t="shared" si="29"/>
        <v>0.16438356164383561</v>
      </c>
      <c r="Q170" s="1">
        <v>-27545071</v>
      </c>
      <c r="R170" s="1">
        <v>192296611</v>
      </c>
      <c r="S170" s="1">
        <v>52329903</v>
      </c>
      <c r="T170" s="1">
        <f t="shared" si="26"/>
        <v>35827903</v>
      </c>
      <c r="U170" s="1">
        <v>16502000</v>
      </c>
      <c r="V170" s="1">
        <f t="shared" si="30"/>
        <v>244626514</v>
      </c>
      <c r="W170" s="1">
        <f t="shared" si="38"/>
        <v>217081443</v>
      </c>
      <c r="X170" s="9">
        <f t="shared" si="31"/>
        <v>3403499.3252173914</v>
      </c>
      <c r="Y170" s="9">
        <f t="shared" si="32"/>
        <v>3173906.2817391306</v>
      </c>
      <c r="Z170" s="3">
        <v>19.440000000000001</v>
      </c>
      <c r="AA170" s="12">
        <f t="shared" si="33"/>
        <v>3.69727366255144</v>
      </c>
      <c r="AB170" s="3">
        <v>3.31</v>
      </c>
      <c r="AC170" s="3">
        <v>3.36</v>
      </c>
      <c r="AD170" s="3">
        <v>12.77</v>
      </c>
      <c r="AE170" s="3">
        <v>0</v>
      </c>
      <c r="AF170" s="16">
        <f t="shared" si="34"/>
        <v>12.77</v>
      </c>
      <c r="AG170" s="8">
        <f t="shared" si="35"/>
        <v>0.17026748971193414</v>
      </c>
      <c r="AH170" s="8">
        <f t="shared" si="36"/>
        <v>0.1728395061728395</v>
      </c>
      <c r="AI170" s="8">
        <f t="shared" si="37"/>
        <v>0.65689300411522622</v>
      </c>
    </row>
    <row r="171" spans="1:35" x14ac:dyDescent="0.35">
      <c r="A171" s="6">
        <v>2023</v>
      </c>
      <c r="B171" t="s">
        <v>230</v>
      </c>
      <c r="C171" t="s">
        <v>231</v>
      </c>
      <c r="D171" t="s">
        <v>338</v>
      </c>
      <c r="E171">
        <v>61</v>
      </c>
      <c r="F171" t="s">
        <v>319</v>
      </c>
      <c r="I171">
        <v>1</v>
      </c>
      <c r="J171">
        <v>7</v>
      </c>
      <c r="K171">
        <v>45</v>
      </c>
      <c r="L171">
        <v>8</v>
      </c>
      <c r="M171" s="3">
        <v>60.875</v>
      </c>
      <c r="N171" s="8">
        <f t="shared" si="27"/>
        <v>0.13114754098360656</v>
      </c>
      <c r="O171" s="8">
        <f t="shared" si="28"/>
        <v>0.73770491803278693</v>
      </c>
      <c r="P171" s="8">
        <f t="shared" si="29"/>
        <v>0.13114754098360656</v>
      </c>
      <c r="Q171" s="1">
        <v>-32923176</v>
      </c>
      <c r="R171" s="1">
        <v>229948998</v>
      </c>
      <c r="S171" s="1">
        <v>88919077</v>
      </c>
      <c r="T171" s="1">
        <f t="shared" si="26"/>
        <v>35593945</v>
      </c>
      <c r="U171" s="1">
        <v>53325132</v>
      </c>
      <c r="V171" s="1">
        <f t="shared" si="30"/>
        <v>318868075</v>
      </c>
      <c r="W171" s="1">
        <f t="shared" si="38"/>
        <v>285944899</v>
      </c>
      <c r="X171" s="9">
        <f t="shared" si="31"/>
        <v>5238079.2607802879</v>
      </c>
      <c r="Y171" s="9">
        <f t="shared" si="32"/>
        <v>4362101.7330595478</v>
      </c>
      <c r="Z171" s="3">
        <v>23.04</v>
      </c>
      <c r="AA171" s="12">
        <f t="shared" si="33"/>
        <v>2.6421440972222223</v>
      </c>
      <c r="AB171" s="3">
        <v>8.5</v>
      </c>
      <c r="AC171" s="3">
        <v>7.09</v>
      </c>
      <c r="AD171" s="3">
        <v>5.66</v>
      </c>
      <c r="AE171" s="3">
        <v>1.79</v>
      </c>
      <c r="AF171" s="16">
        <f t="shared" si="34"/>
        <v>7.45</v>
      </c>
      <c r="AG171" s="8">
        <f t="shared" si="35"/>
        <v>0.3689236111111111</v>
      </c>
      <c r="AH171" s="8">
        <f t="shared" si="36"/>
        <v>0.30772569444444448</v>
      </c>
      <c r="AI171" s="8">
        <f t="shared" si="37"/>
        <v>0.32335069444444448</v>
      </c>
    </row>
    <row r="172" spans="1:35" x14ac:dyDescent="0.35">
      <c r="A172" s="6">
        <v>2023</v>
      </c>
      <c r="B172" t="s">
        <v>232</v>
      </c>
      <c r="C172" t="s">
        <v>233</v>
      </c>
      <c r="D172" t="s">
        <v>234</v>
      </c>
      <c r="E172">
        <v>40</v>
      </c>
      <c r="F172" t="s">
        <v>317</v>
      </c>
      <c r="G172">
        <v>2</v>
      </c>
      <c r="H172">
        <v>1</v>
      </c>
      <c r="J172">
        <v>4</v>
      </c>
      <c r="K172">
        <v>28</v>
      </c>
      <c r="L172">
        <v>5</v>
      </c>
      <c r="M172" s="3">
        <v>38.75</v>
      </c>
      <c r="N172" s="8">
        <f t="shared" si="27"/>
        <v>0.17499999999999999</v>
      </c>
      <c r="O172" s="8">
        <f t="shared" si="28"/>
        <v>0.7</v>
      </c>
      <c r="P172" s="8">
        <f t="shared" si="29"/>
        <v>0.125</v>
      </c>
      <c r="Q172" s="1">
        <v>-14183751</v>
      </c>
      <c r="R172" s="1">
        <v>127405698</v>
      </c>
      <c r="S172" s="1">
        <v>31933432</v>
      </c>
      <c r="T172" s="1">
        <f t="shared" si="26"/>
        <v>17933432</v>
      </c>
      <c r="U172" s="1">
        <v>14000000</v>
      </c>
      <c r="V172" s="1">
        <f t="shared" si="30"/>
        <v>159339130</v>
      </c>
      <c r="W172" s="1">
        <f t="shared" si="38"/>
        <v>145155379</v>
      </c>
      <c r="X172" s="9">
        <f t="shared" si="31"/>
        <v>4111977.5483870967</v>
      </c>
      <c r="Y172" s="9">
        <f t="shared" si="32"/>
        <v>3750687.2258064514</v>
      </c>
      <c r="Z172" s="3">
        <v>11.54</v>
      </c>
      <c r="AA172" s="12">
        <f t="shared" si="33"/>
        <v>3.3578856152513001</v>
      </c>
      <c r="AB172" s="3">
        <v>2.0299999999999998</v>
      </c>
      <c r="AC172" s="3">
        <v>2.1</v>
      </c>
      <c r="AD172" s="3">
        <v>7.41</v>
      </c>
      <c r="AE172" s="3">
        <v>0</v>
      </c>
      <c r="AF172" s="16">
        <f t="shared" si="34"/>
        <v>7.41</v>
      </c>
      <c r="AG172" s="8">
        <f t="shared" si="35"/>
        <v>0.17590987868284227</v>
      </c>
      <c r="AH172" s="8">
        <f t="shared" si="36"/>
        <v>0.18197573656845756</v>
      </c>
      <c r="AI172" s="8">
        <f t="shared" si="37"/>
        <v>0.6421143847487002</v>
      </c>
    </row>
    <row r="173" spans="1:35" x14ac:dyDescent="0.35">
      <c r="A173" s="6">
        <v>2023</v>
      </c>
      <c r="B173" t="s">
        <v>235</v>
      </c>
      <c r="C173" t="s">
        <v>236</v>
      </c>
      <c r="D173" t="s">
        <v>237</v>
      </c>
      <c r="E173">
        <v>21</v>
      </c>
      <c r="F173" t="s">
        <v>317</v>
      </c>
      <c r="G173">
        <v>1</v>
      </c>
      <c r="H173">
        <v>2</v>
      </c>
      <c r="I173">
        <v>2</v>
      </c>
      <c r="J173">
        <v>4</v>
      </c>
      <c r="K173">
        <v>7</v>
      </c>
      <c r="L173">
        <v>5</v>
      </c>
      <c r="M173" s="3">
        <v>19.375</v>
      </c>
      <c r="N173" s="8">
        <f t="shared" si="27"/>
        <v>0.42857142857142855</v>
      </c>
      <c r="O173" s="8">
        <f t="shared" si="28"/>
        <v>0.33333333333333331</v>
      </c>
      <c r="P173" s="8">
        <f t="shared" si="29"/>
        <v>0.23809523809523808</v>
      </c>
      <c r="Q173" s="1">
        <v>-5798487</v>
      </c>
      <c r="R173" s="1">
        <v>59041119</v>
      </c>
      <c r="S173" s="1">
        <v>13595713</v>
      </c>
      <c r="T173" s="1">
        <f t="shared" si="26"/>
        <v>6925713</v>
      </c>
      <c r="U173" s="1">
        <v>6670000</v>
      </c>
      <c r="V173" s="1">
        <f t="shared" si="30"/>
        <v>72636832</v>
      </c>
      <c r="W173" s="1">
        <f t="shared" si="38"/>
        <v>66838345</v>
      </c>
      <c r="X173" s="9">
        <f t="shared" si="31"/>
        <v>3748997.7806451614</v>
      </c>
      <c r="Y173" s="9">
        <f t="shared" si="32"/>
        <v>3404739.7161290324</v>
      </c>
      <c r="Z173" s="3">
        <v>5.17</v>
      </c>
      <c r="AA173" s="12">
        <f t="shared" si="33"/>
        <v>3.7475822050290137</v>
      </c>
      <c r="AB173" s="3">
        <v>1</v>
      </c>
      <c r="AC173" s="3">
        <v>0.93</v>
      </c>
      <c r="AD173" s="3">
        <v>2.5</v>
      </c>
      <c r="AE173" s="3">
        <v>0.74</v>
      </c>
      <c r="AF173" s="16">
        <f t="shared" si="34"/>
        <v>3.24</v>
      </c>
      <c r="AG173" s="8">
        <f t="shared" si="35"/>
        <v>0.19342359767891684</v>
      </c>
      <c r="AH173" s="8">
        <f t="shared" si="36"/>
        <v>0.17988394584139267</v>
      </c>
      <c r="AI173" s="8">
        <f t="shared" si="37"/>
        <v>0.62669245647969052</v>
      </c>
    </row>
    <row r="174" spans="1:35" x14ac:dyDescent="0.35">
      <c r="A174" s="6">
        <v>2023</v>
      </c>
      <c r="B174" t="s">
        <v>238</v>
      </c>
      <c r="C174" t="s">
        <v>239</v>
      </c>
      <c r="D174" t="s">
        <v>241</v>
      </c>
      <c r="E174">
        <v>11</v>
      </c>
      <c r="F174" t="s">
        <v>321</v>
      </c>
      <c r="J174">
        <v>5</v>
      </c>
      <c r="K174">
        <v>6</v>
      </c>
      <c r="M174" s="3">
        <v>10.375</v>
      </c>
      <c r="N174" s="8">
        <f t="shared" si="27"/>
        <v>0.45454545454545453</v>
      </c>
      <c r="O174" s="8">
        <f t="shared" si="28"/>
        <v>0.54545454545454541</v>
      </c>
      <c r="P174" s="8">
        <f t="shared" si="29"/>
        <v>0</v>
      </c>
      <c r="Q174" s="1">
        <v>-1976433</v>
      </c>
      <c r="R174" s="1">
        <v>43153079</v>
      </c>
      <c r="S174" s="1">
        <v>3330007</v>
      </c>
      <c r="T174" s="1">
        <f t="shared" si="26"/>
        <v>771180</v>
      </c>
      <c r="U174" s="1">
        <v>2558827</v>
      </c>
      <c r="V174" s="1">
        <f t="shared" si="30"/>
        <v>46483086</v>
      </c>
      <c r="W174" s="1">
        <f t="shared" si="38"/>
        <v>44506653</v>
      </c>
      <c r="X174" s="9">
        <f t="shared" si="31"/>
        <v>4480297.4457831327</v>
      </c>
      <c r="Y174" s="9">
        <f t="shared" si="32"/>
        <v>4233663.5180722894</v>
      </c>
      <c r="Z174" s="3">
        <v>3.7</v>
      </c>
      <c r="AA174" s="12">
        <f t="shared" si="33"/>
        <v>2.8040540540540539</v>
      </c>
      <c r="AB174" s="3">
        <v>1</v>
      </c>
      <c r="AC174" s="3">
        <v>2.7</v>
      </c>
      <c r="AD174" s="3">
        <v>0</v>
      </c>
      <c r="AE174" s="3">
        <v>0</v>
      </c>
      <c r="AF174" s="16">
        <f t="shared" si="34"/>
        <v>0</v>
      </c>
      <c r="AG174" s="8">
        <f t="shared" si="35"/>
        <v>0.27027027027027023</v>
      </c>
      <c r="AH174" s="8">
        <f t="shared" si="36"/>
        <v>0.72972972972972971</v>
      </c>
      <c r="AI174" s="8">
        <f t="shared" si="37"/>
        <v>0</v>
      </c>
    </row>
    <row r="175" spans="1:35" x14ac:dyDescent="0.35">
      <c r="A175" s="6">
        <v>2023</v>
      </c>
      <c r="B175" t="s">
        <v>238</v>
      </c>
      <c r="C175" t="s">
        <v>239</v>
      </c>
      <c r="D175" t="s">
        <v>240</v>
      </c>
      <c r="E175">
        <v>19</v>
      </c>
      <c r="F175" t="s">
        <v>321</v>
      </c>
      <c r="H175">
        <v>1</v>
      </c>
      <c r="I175">
        <v>2</v>
      </c>
      <c r="J175">
        <v>6</v>
      </c>
      <c r="K175">
        <v>10</v>
      </c>
      <c r="M175" s="3">
        <v>17.375</v>
      </c>
      <c r="N175" s="8">
        <f t="shared" si="27"/>
        <v>0.47368421052631576</v>
      </c>
      <c r="O175" s="8">
        <f t="shared" si="28"/>
        <v>0.52631578947368418</v>
      </c>
      <c r="P175" s="8">
        <f t="shared" si="29"/>
        <v>0</v>
      </c>
      <c r="Q175" s="1">
        <v>-5537586</v>
      </c>
      <c r="R175" s="1">
        <v>61610206</v>
      </c>
      <c r="S175" s="1">
        <v>22881709</v>
      </c>
      <c r="T175" s="1">
        <f t="shared" si="26"/>
        <v>3534082</v>
      </c>
      <c r="U175" s="1">
        <v>19347627</v>
      </c>
      <c r="V175" s="1">
        <f t="shared" si="30"/>
        <v>84491915</v>
      </c>
      <c r="W175" s="1">
        <f t="shared" si="38"/>
        <v>78954329</v>
      </c>
      <c r="X175" s="9">
        <f t="shared" si="31"/>
        <v>4862844.0287769781</v>
      </c>
      <c r="Y175" s="9">
        <f t="shared" si="32"/>
        <v>3749311.5395683455</v>
      </c>
      <c r="Z175" s="3">
        <v>7.22</v>
      </c>
      <c r="AA175" s="12">
        <f t="shared" si="33"/>
        <v>2.4065096952908589</v>
      </c>
      <c r="AB175" s="3">
        <v>0</v>
      </c>
      <c r="AC175" s="3">
        <v>3.7</v>
      </c>
      <c r="AD175" s="3">
        <v>3.52</v>
      </c>
      <c r="AE175" s="3">
        <v>0</v>
      </c>
      <c r="AF175" s="16">
        <f t="shared" si="34"/>
        <v>3.52</v>
      </c>
      <c r="AG175" s="8">
        <f t="shared" si="35"/>
        <v>0</v>
      </c>
      <c r="AH175" s="8">
        <f t="shared" si="36"/>
        <v>0.51246537396121883</v>
      </c>
      <c r="AI175" s="8">
        <f t="shared" si="37"/>
        <v>0.48753462603878117</v>
      </c>
    </row>
    <row r="176" spans="1:35" x14ac:dyDescent="0.35">
      <c r="A176" s="6">
        <v>2023</v>
      </c>
      <c r="B176" t="s">
        <v>238</v>
      </c>
      <c r="C176" t="s">
        <v>239</v>
      </c>
      <c r="D176" t="s">
        <v>327</v>
      </c>
      <c r="E176">
        <v>25</v>
      </c>
      <c r="F176" t="s">
        <v>317</v>
      </c>
      <c r="J176">
        <v>9</v>
      </c>
      <c r="K176">
        <v>11</v>
      </c>
      <c r="L176">
        <v>5</v>
      </c>
      <c r="M176" s="3">
        <v>24.5</v>
      </c>
      <c r="N176" s="8">
        <f t="shared" si="27"/>
        <v>0.36</v>
      </c>
      <c r="O176" s="8">
        <f t="shared" si="28"/>
        <v>0.44</v>
      </c>
      <c r="P176" s="8">
        <f t="shared" si="29"/>
        <v>0.2</v>
      </c>
      <c r="Q176" s="1">
        <v>-6987413</v>
      </c>
      <c r="R176" s="1">
        <v>105196970</v>
      </c>
      <c r="S176" s="1">
        <v>14937464</v>
      </c>
      <c r="T176" s="1">
        <f t="shared" si="26"/>
        <v>11674779</v>
      </c>
      <c r="U176" s="1">
        <v>3262685</v>
      </c>
      <c r="V176" s="1">
        <f t="shared" si="30"/>
        <v>120134434</v>
      </c>
      <c r="W176" s="1">
        <f t="shared" si="38"/>
        <v>113147021</v>
      </c>
      <c r="X176" s="9">
        <f t="shared" si="31"/>
        <v>4903446.2857142854</v>
      </c>
      <c r="Y176" s="9">
        <f t="shared" si="32"/>
        <v>4770275.4693877548</v>
      </c>
      <c r="Z176" s="3">
        <v>10.46</v>
      </c>
      <c r="AA176" s="12">
        <f t="shared" si="33"/>
        <v>2.3422562141491392</v>
      </c>
      <c r="AB176" s="3">
        <v>2</v>
      </c>
      <c r="AC176" s="3">
        <v>1.07</v>
      </c>
      <c r="AD176" s="3">
        <v>5.98</v>
      </c>
      <c r="AE176" s="3">
        <v>1.41</v>
      </c>
      <c r="AF176" s="16">
        <f t="shared" si="34"/>
        <v>7.3900000000000006</v>
      </c>
      <c r="AG176" s="8">
        <f t="shared" si="35"/>
        <v>0.19120458891013384</v>
      </c>
      <c r="AH176" s="8">
        <f t="shared" si="36"/>
        <v>0.1022944550669216</v>
      </c>
      <c r="AI176" s="8">
        <f t="shared" si="37"/>
        <v>0.70650095602294449</v>
      </c>
    </row>
    <row r="177" spans="1:35" x14ac:dyDescent="0.35">
      <c r="A177" s="6">
        <v>2023</v>
      </c>
      <c r="B177" t="s">
        <v>242</v>
      </c>
      <c r="C177" t="s">
        <v>243</v>
      </c>
      <c r="D177" t="s">
        <v>244</v>
      </c>
      <c r="E177">
        <v>23</v>
      </c>
      <c r="F177" t="s">
        <v>317</v>
      </c>
      <c r="I177">
        <v>3</v>
      </c>
      <c r="J177">
        <v>1</v>
      </c>
      <c r="K177">
        <v>19</v>
      </c>
      <c r="M177" s="3">
        <v>22.125</v>
      </c>
      <c r="N177" s="8">
        <f t="shared" si="27"/>
        <v>0.17391304347826086</v>
      </c>
      <c r="O177" s="8">
        <f t="shared" si="28"/>
        <v>0.82608695652173914</v>
      </c>
      <c r="P177" s="8">
        <f t="shared" si="29"/>
        <v>0</v>
      </c>
      <c r="Q177" s="1">
        <v>-9943475</v>
      </c>
      <c r="R177" s="1">
        <v>67930350</v>
      </c>
      <c r="S177" s="1">
        <v>46135038</v>
      </c>
      <c r="T177" s="1">
        <f t="shared" si="26"/>
        <v>9586434</v>
      </c>
      <c r="U177" s="1">
        <v>36548604</v>
      </c>
      <c r="V177" s="1">
        <f t="shared" si="30"/>
        <v>114065388</v>
      </c>
      <c r="W177" s="1">
        <f t="shared" si="38"/>
        <v>104121913</v>
      </c>
      <c r="X177" s="9">
        <f t="shared" si="31"/>
        <v>5155497.762711864</v>
      </c>
      <c r="Y177" s="9">
        <f t="shared" si="32"/>
        <v>3503583.4576271186</v>
      </c>
      <c r="Z177" s="3">
        <v>6.25</v>
      </c>
      <c r="AA177" s="12">
        <f t="shared" si="33"/>
        <v>3.54</v>
      </c>
      <c r="AB177" s="3">
        <v>1.75</v>
      </c>
      <c r="AC177" s="3">
        <v>3</v>
      </c>
      <c r="AD177" s="3">
        <v>0.5</v>
      </c>
      <c r="AE177" s="3">
        <v>1</v>
      </c>
      <c r="AF177" s="16">
        <f t="shared" si="34"/>
        <v>1.5</v>
      </c>
      <c r="AG177" s="8">
        <f t="shared" si="35"/>
        <v>0.28000000000000003</v>
      </c>
      <c r="AH177" s="8">
        <f t="shared" si="36"/>
        <v>0.48</v>
      </c>
      <c r="AI177" s="8">
        <f t="shared" si="37"/>
        <v>0.24</v>
      </c>
    </row>
    <row r="178" spans="1:35" x14ac:dyDescent="0.35">
      <c r="A178" s="6">
        <v>2023</v>
      </c>
      <c r="B178" t="s">
        <v>245</v>
      </c>
      <c r="C178" t="s">
        <v>246</v>
      </c>
      <c r="D178" t="s">
        <v>251</v>
      </c>
      <c r="E178">
        <v>15</v>
      </c>
      <c r="F178" t="s">
        <v>321</v>
      </c>
      <c r="H178">
        <v>1</v>
      </c>
      <c r="K178">
        <v>14</v>
      </c>
      <c r="M178" s="3">
        <v>14.625</v>
      </c>
      <c r="N178" s="8">
        <f t="shared" si="27"/>
        <v>6.6666666666666666E-2</v>
      </c>
      <c r="O178" s="8">
        <f t="shared" si="28"/>
        <v>0.93333333333333335</v>
      </c>
      <c r="P178" s="8">
        <f t="shared" si="29"/>
        <v>0</v>
      </c>
      <c r="Q178" s="1">
        <v>-4771422</v>
      </c>
      <c r="R178" s="1">
        <v>52815156</v>
      </c>
      <c r="S178" s="1">
        <v>10406198</v>
      </c>
      <c r="T178" s="1">
        <f t="shared" si="26"/>
        <v>6778250</v>
      </c>
      <c r="U178" s="1">
        <v>3627948</v>
      </c>
      <c r="V178" s="1">
        <f t="shared" si="30"/>
        <v>63221354</v>
      </c>
      <c r="W178" s="1">
        <f t="shared" si="38"/>
        <v>58449932</v>
      </c>
      <c r="X178" s="9">
        <f t="shared" si="31"/>
        <v>4322827.623931624</v>
      </c>
      <c r="Y178" s="9">
        <f t="shared" si="32"/>
        <v>4074762.8034188035</v>
      </c>
      <c r="Z178" s="3">
        <v>6.14</v>
      </c>
      <c r="AA178" s="12">
        <f t="shared" si="33"/>
        <v>2.3819218241042348</v>
      </c>
      <c r="AB178" s="3">
        <v>1</v>
      </c>
      <c r="AC178" s="3">
        <v>1.1299999999999999</v>
      </c>
      <c r="AD178" s="3">
        <v>4.01</v>
      </c>
      <c r="AE178" s="3">
        <v>0</v>
      </c>
      <c r="AF178" s="16">
        <f t="shared" si="34"/>
        <v>4.01</v>
      </c>
      <c r="AG178" s="8">
        <f t="shared" si="35"/>
        <v>0.16286644951140067</v>
      </c>
      <c r="AH178" s="8">
        <f t="shared" si="36"/>
        <v>0.18403908794788273</v>
      </c>
      <c r="AI178" s="8">
        <f t="shared" si="37"/>
        <v>0.65309446254071657</v>
      </c>
    </row>
    <row r="179" spans="1:35" x14ac:dyDescent="0.35">
      <c r="A179" s="6">
        <v>2023</v>
      </c>
      <c r="B179" t="s">
        <v>245</v>
      </c>
      <c r="C179" t="s">
        <v>246</v>
      </c>
      <c r="D179" t="s">
        <v>248</v>
      </c>
      <c r="E179">
        <v>57</v>
      </c>
      <c r="F179" t="s">
        <v>318</v>
      </c>
      <c r="I179">
        <v>2</v>
      </c>
      <c r="J179">
        <v>2</v>
      </c>
      <c r="K179">
        <v>35</v>
      </c>
      <c r="L179">
        <v>18</v>
      </c>
      <c r="M179" s="3">
        <v>58.5</v>
      </c>
      <c r="N179" s="8">
        <f t="shared" si="27"/>
        <v>7.0175438596491224E-2</v>
      </c>
      <c r="O179" s="8">
        <f t="shared" si="28"/>
        <v>0.61403508771929827</v>
      </c>
      <c r="P179" s="8">
        <f t="shared" si="29"/>
        <v>0.31578947368421051</v>
      </c>
      <c r="Q179" s="1">
        <v>-19115680</v>
      </c>
      <c r="R179" s="1">
        <v>205463401</v>
      </c>
      <c r="S179" s="1">
        <v>47782330</v>
      </c>
      <c r="T179" s="1">
        <f t="shared" si="26"/>
        <v>19691950</v>
      </c>
      <c r="U179" s="1">
        <v>28090380</v>
      </c>
      <c r="V179" s="1">
        <f t="shared" si="30"/>
        <v>253245731</v>
      </c>
      <c r="W179" s="1">
        <f t="shared" si="38"/>
        <v>234130051</v>
      </c>
      <c r="X179" s="9">
        <f t="shared" si="31"/>
        <v>4328986.854700855</v>
      </c>
      <c r="Y179" s="9">
        <f t="shared" si="32"/>
        <v>3848809.418803419</v>
      </c>
      <c r="Z179" s="3">
        <v>16.920000000000002</v>
      </c>
      <c r="AA179" s="12">
        <f t="shared" si="33"/>
        <v>3.457446808510638</v>
      </c>
      <c r="AB179" s="3">
        <v>4</v>
      </c>
      <c r="AC179" s="3">
        <v>4.45</v>
      </c>
      <c r="AD179" s="3">
        <v>7.84</v>
      </c>
      <c r="AE179" s="3">
        <v>0.63</v>
      </c>
      <c r="AF179" s="16">
        <f t="shared" si="34"/>
        <v>8.4700000000000006</v>
      </c>
      <c r="AG179" s="8">
        <f t="shared" si="35"/>
        <v>0.23640661938534277</v>
      </c>
      <c r="AH179" s="8">
        <f t="shared" si="36"/>
        <v>0.26300236406619382</v>
      </c>
      <c r="AI179" s="8">
        <f t="shared" si="37"/>
        <v>0.50059101654846339</v>
      </c>
    </row>
    <row r="180" spans="1:35" x14ac:dyDescent="0.35">
      <c r="A180" s="6">
        <v>2023</v>
      </c>
      <c r="B180" t="s">
        <v>245</v>
      </c>
      <c r="C180" t="s">
        <v>246</v>
      </c>
      <c r="D180" t="s">
        <v>247</v>
      </c>
      <c r="E180">
        <v>78</v>
      </c>
      <c r="F180" t="s">
        <v>319</v>
      </c>
      <c r="G180">
        <v>1</v>
      </c>
      <c r="I180">
        <v>2</v>
      </c>
      <c r="J180">
        <v>1</v>
      </c>
      <c r="K180">
        <v>72</v>
      </c>
      <c r="L180">
        <v>2</v>
      </c>
      <c r="M180" s="3">
        <v>77.125</v>
      </c>
      <c r="N180" s="8">
        <f t="shared" si="27"/>
        <v>5.128205128205128E-2</v>
      </c>
      <c r="O180" s="8">
        <f t="shared" si="28"/>
        <v>0.92307692307692313</v>
      </c>
      <c r="P180" s="8">
        <f t="shared" si="29"/>
        <v>2.564102564102564E-2</v>
      </c>
      <c r="Q180" s="1">
        <v>-28199095</v>
      </c>
      <c r="R180" s="1">
        <v>264398500</v>
      </c>
      <c r="S180" s="1">
        <v>84548763</v>
      </c>
      <c r="T180" s="1">
        <f t="shared" si="26"/>
        <v>31618671</v>
      </c>
      <c r="U180" s="1">
        <v>52930092</v>
      </c>
      <c r="V180" s="1">
        <f t="shared" si="30"/>
        <v>348947263</v>
      </c>
      <c r="W180" s="1">
        <f t="shared" si="38"/>
        <v>320748168</v>
      </c>
      <c r="X180" s="9">
        <f t="shared" si="31"/>
        <v>4524437.769854133</v>
      </c>
      <c r="Y180" s="9">
        <f t="shared" si="32"/>
        <v>3838148.0842787684</v>
      </c>
      <c r="Z180" s="3">
        <v>25.56</v>
      </c>
      <c r="AA180" s="12">
        <f t="shared" si="33"/>
        <v>3.0174100156494523</v>
      </c>
      <c r="AB180" s="3">
        <v>2.4</v>
      </c>
      <c r="AC180" s="3">
        <v>5.8</v>
      </c>
      <c r="AD180" s="3">
        <v>14.89</v>
      </c>
      <c r="AE180" s="3">
        <v>2.4700000000000002</v>
      </c>
      <c r="AF180" s="16">
        <f t="shared" si="34"/>
        <v>17.36</v>
      </c>
      <c r="AG180" s="8">
        <f t="shared" si="35"/>
        <v>9.3896713615023469E-2</v>
      </c>
      <c r="AH180" s="8">
        <f t="shared" si="36"/>
        <v>0.2269170579029734</v>
      </c>
      <c r="AI180" s="8">
        <f t="shared" si="37"/>
        <v>0.67918622848200316</v>
      </c>
    </row>
    <row r="181" spans="1:35" x14ac:dyDescent="0.35">
      <c r="A181" s="6">
        <v>2023</v>
      </c>
      <c r="B181" t="s">
        <v>245</v>
      </c>
      <c r="C181" t="s">
        <v>246</v>
      </c>
      <c r="D181" t="s">
        <v>250</v>
      </c>
      <c r="E181">
        <v>34</v>
      </c>
      <c r="F181" t="s">
        <v>317</v>
      </c>
      <c r="G181">
        <v>3</v>
      </c>
      <c r="I181">
        <v>5</v>
      </c>
      <c r="J181">
        <v>2</v>
      </c>
      <c r="K181">
        <v>23</v>
      </c>
      <c r="L181">
        <v>1</v>
      </c>
      <c r="M181" s="3">
        <v>31.125</v>
      </c>
      <c r="N181" s="8">
        <f t="shared" si="27"/>
        <v>0.29411764705882354</v>
      </c>
      <c r="O181" s="8">
        <f t="shared" si="28"/>
        <v>0.67647058823529416</v>
      </c>
      <c r="P181" s="8">
        <f t="shared" si="29"/>
        <v>2.9411764705882353E-2</v>
      </c>
      <c r="Q181" s="1">
        <v>-12506946</v>
      </c>
      <c r="R181" s="1">
        <v>113448920</v>
      </c>
      <c r="S181" s="1">
        <v>56964716</v>
      </c>
      <c r="T181" s="1">
        <f t="shared" si="26"/>
        <v>27180620</v>
      </c>
      <c r="U181" s="1">
        <v>29784096</v>
      </c>
      <c r="V181" s="1">
        <f t="shared" si="30"/>
        <v>170413636</v>
      </c>
      <c r="W181" s="1">
        <f t="shared" si="38"/>
        <v>157906690</v>
      </c>
      <c r="X181" s="9">
        <f t="shared" si="31"/>
        <v>5475136.8995983936</v>
      </c>
      <c r="Y181" s="9">
        <f t="shared" si="32"/>
        <v>4518218.1526104417</v>
      </c>
      <c r="Z181" s="3">
        <v>10.85</v>
      </c>
      <c r="AA181" s="12">
        <f t="shared" si="33"/>
        <v>2.8686635944700463</v>
      </c>
      <c r="AB181" s="3">
        <v>3.48</v>
      </c>
      <c r="AC181" s="3">
        <v>0.6</v>
      </c>
      <c r="AD181" s="3">
        <v>4.82</v>
      </c>
      <c r="AE181" s="3">
        <v>1.95</v>
      </c>
      <c r="AF181" s="16">
        <f t="shared" si="34"/>
        <v>6.7700000000000005</v>
      </c>
      <c r="AG181" s="8">
        <f t="shared" si="35"/>
        <v>0.3207373271889401</v>
      </c>
      <c r="AH181" s="8">
        <f t="shared" si="36"/>
        <v>5.5299539170506909E-2</v>
      </c>
      <c r="AI181" s="8">
        <f t="shared" si="37"/>
        <v>0.62396313364055311</v>
      </c>
    </row>
    <row r="182" spans="1:35" x14ac:dyDescent="0.35">
      <c r="A182" s="6">
        <v>2023</v>
      </c>
      <c r="B182" t="s">
        <v>245</v>
      </c>
      <c r="C182" t="s">
        <v>246</v>
      </c>
      <c r="D182" t="s">
        <v>249</v>
      </c>
      <c r="E182">
        <v>78</v>
      </c>
      <c r="F182" t="s">
        <v>319</v>
      </c>
      <c r="I182">
        <v>1</v>
      </c>
      <c r="J182">
        <v>10</v>
      </c>
      <c r="K182">
        <v>49</v>
      </c>
      <c r="L182">
        <v>18</v>
      </c>
      <c r="M182" s="3">
        <v>78.75</v>
      </c>
      <c r="N182" s="8">
        <f t="shared" si="27"/>
        <v>0.14102564102564102</v>
      </c>
      <c r="O182" s="8">
        <f t="shared" si="28"/>
        <v>0.62820512820512819</v>
      </c>
      <c r="P182" s="8">
        <f t="shared" si="29"/>
        <v>0.23076923076923078</v>
      </c>
      <c r="Q182" s="1">
        <v>-32435997</v>
      </c>
      <c r="R182" s="1">
        <v>295381274</v>
      </c>
      <c r="S182" s="1">
        <v>93873417</v>
      </c>
      <c r="T182" s="1">
        <f t="shared" si="26"/>
        <v>33668181</v>
      </c>
      <c r="U182" s="1">
        <v>60205236</v>
      </c>
      <c r="V182" s="1">
        <f t="shared" si="30"/>
        <v>389254691</v>
      </c>
      <c r="W182" s="1">
        <f t="shared" si="38"/>
        <v>356818694</v>
      </c>
      <c r="X182" s="9">
        <f t="shared" si="31"/>
        <v>4942916.7111111116</v>
      </c>
      <c r="Y182" s="9">
        <f t="shared" si="32"/>
        <v>4178405.777777778</v>
      </c>
      <c r="Z182" s="3">
        <v>27.68</v>
      </c>
      <c r="AA182" s="12">
        <f t="shared" si="33"/>
        <v>2.8450144508670521</v>
      </c>
      <c r="AB182" s="3">
        <v>5.94</v>
      </c>
      <c r="AC182" s="3">
        <v>3</v>
      </c>
      <c r="AD182" s="3">
        <v>16.739999999999998</v>
      </c>
      <c r="AE182" s="3">
        <v>2</v>
      </c>
      <c r="AF182" s="16">
        <f t="shared" si="34"/>
        <v>18.739999999999998</v>
      </c>
      <c r="AG182" s="8">
        <f t="shared" si="35"/>
        <v>0.21459537572254336</v>
      </c>
      <c r="AH182" s="8">
        <f t="shared" si="36"/>
        <v>0.10838150289017341</v>
      </c>
      <c r="AI182" s="8">
        <f t="shared" si="37"/>
        <v>0.67702312138728316</v>
      </c>
    </row>
    <row r="183" spans="1:35" x14ac:dyDescent="0.35">
      <c r="A183" s="6">
        <v>2023</v>
      </c>
      <c r="B183" t="s">
        <v>252</v>
      </c>
      <c r="C183" t="s">
        <v>253</v>
      </c>
      <c r="D183" t="s">
        <v>256</v>
      </c>
      <c r="E183">
        <v>25</v>
      </c>
      <c r="F183" t="s">
        <v>317</v>
      </c>
      <c r="K183">
        <v>14</v>
      </c>
      <c r="L183">
        <v>11</v>
      </c>
      <c r="M183" s="3">
        <v>26.375</v>
      </c>
      <c r="N183" s="8">
        <f t="shared" si="27"/>
        <v>0</v>
      </c>
      <c r="O183" s="8">
        <f t="shared" si="28"/>
        <v>0.56000000000000005</v>
      </c>
      <c r="P183" s="8">
        <f t="shared" si="29"/>
        <v>0.44</v>
      </c>
      <c r="Q183" s="1">
        <v>-11571907</v>
      </c>
      <c r="R183" s="1">
        <v>103175601</v>
      </c>
      <c r="S183" s="1">
        <v>21052354</v>
      </c>
      <c r="T183" s="1">
        <f t="shared" si="26"/>
        <v>10136638</v>
      </c>
      <c r="U183" s="1">
        <v>10915716</v>
      </c>
      <c r="V183" s="1">
        <f t="shared" si="30"/>
        <v>124227955</v>
      </c>
      <c r="W183" s="1">
        <f t="shared" si="38"/>
        <v>112656048</v>
      </c>
      <c r="X183" s="9">
        <f t="shared" si="31"/>
        <v>4710064.6445497628</v>
      </c>
      <c r="Y183" s="9">
        <f t="shared" si="32"/>
        <v>4296198.6350710904</v>
      </c>
      <c r="Z183" s="3">
        <v>10.6</v>
      </c>
      <c r="AA183" s="12">
        <f t="shared" si="33"/>
        <v>2.4882075471698113</v>
      </c>
      <c r="AB183" s="3">
        <v>3</v>
      </c>
      <c r="AC183" s="3">
        <v>0</v>
      </c>
      <c r="AD183" s="3">
        <v>7.6</v>
      </c>
      <c r="AE183" s="3">
        <v>0</v>
      </c>
      <c r="AF183" s="16">
        <f t="shared" si="34"/>
        <v>7.6</v>
      </c>
      <c r="AG183" s="8">
        <f t="shared" si="35"/>
        <v>0.28301886792452829</v>
      </c>
      <c r="AH183" s="8">
        <f t="shared" si="36"/>
        <v>0</v>
      </c>
      <c r="AI183" s="8">
        <f t="shared" si="37"/>
        <v>0.71698113207547165</v>
      </c>
    </row>
    <row r="184" spans="1:35" x14ac:dyDescent="0.35">
      <c r="A184" s="6">
        <v>2023</v>
      </c>
      <c r="B184" t="s">
        <v>252</v>
      </c>
      <c r="C184" t="s">
        <v>253</v>
      </c>
      <c r="D184" t="s">
        <v>257</v>
      </c>
      <c r="E184">
        <v>42</v>
      </c>
      <c r="F184" t="s">
        <v>318</v>
      </c>
      <c r="H184">
        <v>1</v>
      </c>
      <c r="I184">
        <v>9</v>
      </c>
      <c r="J184">
        <v>11</v>
      </c>
      <c r="K184">
        <v>16</v>
      </c>
      <c r="L184">
        <v>5</v>
      </c>
      <c r="M184" s="3">
        <v>38.625</v>
      </c>
      <c r="N184" s="8">
        <f t="shared" si="27"/>
        <v>0.5</v>
      </c>
      <c r="O184" s="8">
        <f t="shared" si="28"/>
        <v>0.38095238095238093</v>
      </c>
      <c r="P184" s="8">
        <f t="shared" si="29"/>
        <v>0.11904761904761904</v>
      </c>
      <c r="Q184" s="1">
        <v>-17749849</v>
      </c>
      <c r="R184" s="1">
        <v>187878475</v>
      </c>
      <c r="S184" s="1">
        <v>74529683</v>
      </c>
      <c r="T184" s="1">
        <f t="shared" si="26"/>
        <v>20085791</v>
      </c>
      <c r="U184" s="1">
        <v>54443892</v>
      </c>
      <c r="V184" s="1">
        <f t="shared" si="30"/>
        <v>262408158</v>
      </c>
      <c r="W184" s="1">
        <f t="shared" si="38"/>
        <v>244658309</v>
      </c>
      <c r="X184" s="9">
        <f t="shared" si="31"/>
        <v>6793738.7184466021</v>
      </c>
      <c r="Y184" s="9">
        <f t="shared" si="32"/>
        <v>5384188.1165048545</v>
      </c>
      <c r="Z184" s="3">
        <v>18.88</v>
      </c>
      <c r="AA184" s="12">
        <f t="shared" si="33"/>
        <v>2.0458156779661016</v>
      </c>
      <c r="AB184" s="3">
        <v>5.41</v>
      </c>
      <c r="AC184" s="3">
        <v>3.29</v>
      </c>
      <c r="AD184" s="3">
        <v>9.49</v>
      </c>
      <c r="AE184" s="3">
        <v>0.69</v>
      </c>
      <c r="AF184" s="16">
        <f t="shared" si="34"/>
        <v>10.18</v>
      </c>
      <c r="AG184" s="8">
        <f t="shared" si="35"/>
        <v>0.28654661016949157</v>
      </c>
      <c r="AH184" s="8">
        <f t="shared" si="36"/>
        <v>0.17425847457627119</v>
      </c>
      <c r="AI184" s="8">
        <f t="shared" si="37"/>
        <v>0.53919491525423735</v>
      </c>
    </row>
    <row r="185" spans="1:35" x14ac:dyDescent="0.35">
      <c r="A185" s="6">
        <v>2023</v>
      </c>
      <c r="B185" t="s">
        <v>252</v>
      </c>
      <c r="C185" t="s">
        <v>253</v>
      </c>
      <c r="D185" t="s">
        <v>255</v>
      </c>
      <c r="E185">
        <v>22</v>
      </c>
      <c r="F185" t="s">
        <v>317</v>
      </c>
      <c r="J185">
        <v>1</v>
      </c>
      <c r="K185">
        <v>17</v>
      </c>
      <c r="L185">
        <v>4</v>
      </c>
      <c r="M185" s="3">
        <v>22.375</v>
      </c>
      <c r="N185" s="8">
        <f t="shared" si="27"/>
        <v>4.5454545454545456E-2</v>
      </c>
      <c r="O185" s="8">
        <f t="shared" si="28"/>
        <v>0.77272727272727271</v>
      </c>
      <c r="P185" s="8">
        <f t="shared" si="29"/>
        <v>0.18181818181818182</v>
      </c>
      <c r="Q185" s="1">
        <v>-7899972</v>
      </c>
      <c r="R185" s="1">
        <v>96217739</v>
      </c>
      <c r="S185" s="1">
        <v>15178984</v>
      </c>
      <c r="T185" s="1">
        <f t="shared" si="26"/>
        <v>7072696</v>
      </c>
      <c r="U185" s="1">
        <v>8106288</v>
      </c>
      <c r="V185" s="1">
        <f t="shared" si="30"/>
        <v>111396723</v>
      </c>
      <c r="W185" s="1">
        <f t="shared" si="38"/>
        <v>103496751</v>
      </c>
      <c r="X185" s="9">
        <f t="shared" si="31"/>
        <v>4978624.4916201113</v>
      </c>
      <c r="Y185" s="9">
        <f t="shared" si="32"/>
        <v>4616332.2905027932</v>
      </c>
      <c r="Z185" s="3">
        <v>7.75</v>
      </c>
      <c r="AA185" s="12">
        <f t="shared" si="33"/>
        <v>2.8870967741935485</v>
      </c>
      <c r="AB185" s="3">
        <v>2.5</v>
      </c>
      <c r="AC185" s="3">
        <v>2.1</v>
      </c>
      <c r="AD185" s="3">
        <v>3.15</v>
      </c>
      <c r="AE185" s="3">
        <v>0</v>
      </c>
      <c r="AF185" s="16">
        <f t="shared" si="34"/>
        <v>3.15</v>
      </c>
      <c r="AG185" s="8">
        <f t="shared" si="35"/>
        <v>0.32258064516129031</v>
      </c>
      <c r="AH185" s="8">
        <f t="shared" si="36"/>
        <v>0.2709677419354839</v>
      </c>
      <c r="AI185" s="8">
        <f t="shared" si="37"/>
        <v>0.40645161290322579</v>
      </c>
    </row>
    <row r="186" spans="1:35" x14ac:dyDescent="0.35">
      <c r="A186" s="6">
        <v>2023</v>
      </c>
      <c r="B186" t="s">
        <v>252</v>
      </c>
      <c r="C186" t="s">
        <v>253</v>
      </c>
      <c r="D186" t="s">
        <v>254</v>
      </c>
      <c r="E186">
        <v>156</v>
      </c>
      <c r="F186" t="s">
        <v>322</v>
      </c>
      <c r="G186">
        <v>1</v>
      </c>
      <c r="H186">
        <v>1</v>
      </c>
      <c r="I186">
        <v>12</v>
      </c>
      <c r="J186">
        <v>49</v>
      </c>
      <c r="K186">
        <v>86</v>
      </c>
      <c r="L186">
        <v>7</v>
      </c>
      <c r="M186" s="3">
        <v>146.875</v>
      </c>
      <c r="N186" s="8">
        <f t="shared" si="27"/>
        <v>0.40384615384615385</v>
      </c>
      <c r="O186" s="8">
        <f t="shared" si="28"/>
        <v>0.55128205128205132</v>
      </c>
      <c r="P186" s="8">
        <f t="shared" si="29"/>
        <v>4.4871794871794872E-2</v>
      </c>
      <c r="Q186" s="1">
        <v>-62676315</v>
      </c>
      <c r="R186" s="1">
        <v>512847544</v>
      </c>
      <c r="S186" s="1">
        <v>120664884</v>
      </c>
      <c r="T186" s="1">
        <f t="shared" si="26"/>
        <v>49177248</v>
      </c>
      <c r="U186" s="1">
        <v>71487636</v>
      </c>
      <c r="V186" s="1">
        <f t="shared" si="30"/>
        <v>633512428</v>
      </c>
      <c r="W186" s="1">
        <f t="shared" si="38"/>
        <v>570836113</v>
      </c>
      <c r="X186" s="9">
        <f t="shared" si="31"/>
        <v>4313276.1055319151</v>
      </c>
      <c r="Y186" s="9">
        <f t="shared" si="32"/>
        <v>3826551.7753191488</v>
      </c>
      <c r="Z186" s="3">
        <v>46.5</v>
      </c>
      <c r="AA186" s="12">
        <f t="shared" si="33"/>
        <v>3.1586021505376345</v>
      </c>
      <c r="AB186" s="3">
        <v>11.03</v>
      </c>
      <c r="AC186" s="3">
        <v>16.55</v>
      </c>
      <c r="AD186" s="3">
        <v>17.29</v>
      </c>
      <c r="AE186" s="3">
        <v>1.63</v>
      </c>
      <c r="AF186" s="16">
        <f t="shared" si="34"/>
        <v>18.919999999999998</v>
      </c>
      <c r="AG186" s="8">
        <f t="shared" si="35"/>
        <v>0.2372043010752688</v>
      </c>
      <c r="AH186" s="8">
        <f t="shared" si="36"/>
        <v>0.3559139784946237</v>
      </c>
      <c r="AI186" s="8">
        <f t="shared" si="37"/>
        <v>0.40688172043010751</v>
      </c>
    </row>
    <row r="187" spans="1:35" x14ac:dyDescent="0.35">
      <c r="A187" s="6">
        <v>2023</v>
      </c>
      <c r="B187" t="s">
        <v>258</v>
      </c>
      <c r="C187" t="s">
        <v>259</v>
      </c>
      <c r="D187" t="s">
        <v>260</v>
      </c>
      <c r="E187">
        <v>37</v>
      </c>
      <c r="F187" t="s">
        <v>317</v>
      </c>
      <c r="I187">
        <v>5</v>
      </c>
      <c r="J187">
        <v>12</v>
      </c>
      <c r="K187">
        <v>14</v>
      </c>
      <c r="L187">
        <v>6</v>
      </c>
      <c r="M187" s="3">
        <v>35</v>
      </c>
      <c r="N187" s="8">
        <f t="shared" si="27"/>
        <v>0.45945945945945948</v>
      </c>
      <c r="O187" s="8">
        <f t="shared" si="28"/>
        <v>0.3783783783783784</v>
      </c>
      <c r="P187" s="8">
        <f t="shared" si="29"/>
        <v>0.16216216216216217</v>
      </c>
      <c r="Q187" s="1">
        <v>-17431223</v>
      </c>
      <c r="R187" s="1">
        <v>147714849</v>
      </c>
      <c r="S187" s="1">
        <v>50551544</v>
      </c>
      <c r="T187" s="1">
        <f t="shared" si="26"/>
        <v>25801988</v>
      </c>
      <c r="U187" s="1">
        <v>24749556</v>
      </c>
      <c r="V187" s="1">
        <f t="shared" si="30"/>
        <v>198266393</v>
      </c>
      <c r="W187" s="1">
        <f t="shared" si="38"/>
        <v>180835170</v>
      </c>
      <c r="X187" s="9">
        <f t="shared" si="31"/>
        <v>5664754.0857142853</v>
      </c>
      <c r="Y187" s="9">
        <f t="shared" si="32"/>
        <v>4957623.9142857147</v>
      </c>
      <c r="Z187" s="3">
        <v>13.35</v>
      </c>
      <c r="AA187" s="12">
        <f t="shared" si="33"/>
        <v>2.6217228464419478</v>
      </c>
      <c r="AB187" s="3">
        <v>5.09</v>
      </c>
      <c r="AC187" s="3">
        <v>0</v>
      </c>
      <c r="AD187" s="3">
        <v>8.26</v>
      </c>
      <c r="AE187" s="3">
        <v>0</v>
      </c>
      <c r="AF187" s="16">
        <f t="shared" si="34"/>
        <v>8.26</v>
      </c>
      <c r="AG187" s="8">
        <f t="shared" si="35"/>
        <v>0.38127340823970035</v>
      </c>
      <c r="AH187" s="8">
        <f t="shared" si="36"/>
        <v>0</v>
      </c>
      <c r="AI187" s="8">
        <f t="shared" si="37"/>
        <v>0.61872659176029965</v>
      </c>
    </row>
    <row r="188" spans="1:35" x14ac:dyDescent="0.35">
      <c r="A188" s="6">
        <v>2023</v>
      </c>
      <c r="B188" t="s">
        <v>261</v>
      </c>
      <c r="C188" t="s">
        <v>262</v>
      </c>
      <c r="D188" t="s">
        <v>263</v>
      </c>
      <c r="E188">
        <v>92</v>
      </c>
      <c r="F188" t="s">
        <v>320</v>
      </c>
      <c r="H188">
        <v>1</v>
      </c>
      <c r="I188">
        <v>4</v>
      </c>
      <c r="J188">
        <v>29</v>
      </c>
      <c r="K188">
        <v>54</v>
      </c>
      <c r="L188">
        <v>4</v>
      </c>
      <c r="M188" s="3">
        <v>87.5</v>
      </c>
      <c r="N188" s="8">
        <f t="shared" si="27"/>
        <v>0.36956521739130432</v>
      </c>
      <c r="O188" s="8">
        <f t="shared" si="28"/>
        <v>0.58695652173913049</v>
      </c>
      <c r="P188" s="8">
        <f t="shared" si="29"/>
        <v>4.3478260869565216E-2</v>
      </c>
      <c r="Q188" s="1">
        <v>-32449153</v>
      </c>
      <c r="R188" s="1">
        <v>226910275</v>
      </c>
      <c r="S188" s="1">
        <v>48276210</v>
      </c>
      <c r="T188" s="1">
        <f t="shared" si="26"/>
        <v>34976210</v>
      </c>
      <c r="U188" s="1">
        <v>13300000</v>
      </c>
      <c r="V188" s="1">
        <f t="shared" si="30"/>
        <v>275186485</v>
      </c>
      <c r="W188" s="1">
        <f t="shared" si="38"/>
        <v>242737332</v>
      </c>
      <c r="X188" s="9">
        <f t="shared" si="31"/>
        <v>3144988.4</v>
      </c>
      <c r="Y188" s="9">
        <f t="shared" si="32"/>
        <v>2992988.4</v>
      </c>
      <c r="Z188" s="3">
        <v>26.14</v>
      </c>
      <c r="AA188" s="12">
        <f t="shared" si="33"/>
        <v>3.3473603672532515</v>
      </c>
      <c r="AB188" s="3">
        <v>6.38</v>
      </c>
      <c r="AC188" s="3">
        <v>2.38</v>
      </c>
      <c r="AD188" s="3">
        <v>16.260000000000002</v>
      </c>
      <c r="AE188" s="3">
        <v>1.1200000000000001</v>
      </c>
      <c r="AF188" s="16">
        <f t="shared" si="34"/>
        <v>17.380000000000003</v>
      </c>
      <c r="AG188" s="8">
        <f t="shared" si="35"/>
        <v>0.24407039020657995</v>
      </c>
      <c r="AH188" s="8">
        <f t="shared" si="36"/>
        <v>9.1048201989288438E-2</v>
      </c>
      <c r="AI188" s="8">
        <f t="shared" si="37"/>
        <v>0.66488140780413163</v>
      </c>
    </row>
    <row r="189" spans="1:35" x14ac:dyDescent="0.35">
      <c r="A189" s="6">
        <v>2023</v>
      </c>
      <c r="B189" t="s">
        <v>261</v>
      </c>
      <c r="C189" t="s">
        <v>262</v>
      </c>
      <c r="D189" t="s">
        <v>264</v>
      </c>
      <c r="E189">
        <v>45</v>
      </c>
      <c r="F189" t="s">
        <v>318</v>
      </c>
      <c r="I189">
        <v>1</v>
      </c>
      <c r="J189">
        <v>10</v>
      </c>
      <c r="K189">
        <v>29</v>
      </c>
      <c r="L189">
        <v>5</v>
      </c>
      <c r="M189" s="3">
        <v>44.125</v>
      </c>
      <c r="N189" s="8">
        <f t="shared" si="27"/>
        <v>0.24444444444444444</v>
      </c>
      <c r="O189" s="8">
        <f t="shared" si="28"/>
        <v>0.64444444444444449</v>
      </c>
      <c r="P189" s="8">
        <f t="shared" si="29"/>
        <v>0.1111111111111111</v>
      </c>
      <c r="Q189" s="1">
        <v>-2906489</v>
      </c>
      <c r="R189" s="1">
        <v>108273071</v>
      </c>
      <c r="S189" s="1">
        <v>23608357</v>
      </c>
      <c r="T189" s="1">
        <f t="shared" si="26"/>
        <v>23608357</v>
      </c>
      <c r="U189" s="1"/>
      <c r="V189" s="1">
        <f t="shared" si="30"/>
        <v>131881428</v>
      </c>
      <c r="W189" s="1">
        <f t="shared" si="38"/>
        <v>128974939</v>
      </c>
      <c r="X189" s="9">
        <f t="shared" si="31"/>
        <v>2988814.2322946177</v>
      </c>
      <c r="Y189" s="9">
        <f t="shared" si="32"/>
        <v>2988814.2322946177</v>
      </c>
      <c r="Z189" s="3">
        <v>11.72</v>
      </c>
      <c r="AA189" s="12">
        <f t="shared" si="33"/>
        <v>3.7649317406143341</v>
      </c>
      <c r="AB189" s="3">
        <v>2.66</v>
      </c>
      <c r="AC189" s="3">
        <v>3.28</v>
      </c>
      <c r="AD189" s="3">
        <v>5.78</v>
      </c>
      <c r="AE189" s="3">
        <v>0</v>
      </c>
      <c r="AF189" s="16">
        <f t="shared" si="34"/>
        <v>5.78</v>
      </c>
      <c r="AG189" s="8">
        <f t="shared" si="35"/>
        <v>0.22696245733788395</v>
      </c>
      <c r="AH189" s="8">
        <f t="shared" si="36"/>
        <v>0.27986348122866889</v>
      </c>
      <c r="AI189" s="8">
        <f t="shared" si="37"/>
        <v>0.49317406143344711</v>
      </c>
    </row>
    <row r="190" spans="1:35" x14ac:dyDescent="0.35">
      <c r="A190" s="6">
        <v>2023</v>
      </c>
      <c r="B190" t="s">
        <v>265</v>
      </c>
      <c r="C190" t="s">
        <v>266</v>
      </c>
      <c r="D190" t="s">
        <v>267</v>
      </c>
      <c r="E190">
        <v>96</v>
      </c>
      <c r="F190" t="s">
        <v>320</v>
      </c>
      <c r="I190">
        <v>4</v>
      </c>
      <c r="J190">
        <v>9</v>
      </c>
      <c r="K190">
        <v>59</v>
      </c>
      <c r="L190">
        <v>24</v>
      </c>
      <c r="M190" s="3">
        <v>96.875</v>
      </c>
      <c r="N190" s="8">
        <f t="shared" si="27"/>
        <v>0.13541666666666666</v>
      </c>
      <c r="O190" s="8">
        <f t="shared" si="28"/>
        <v>0.61458333333333337</v>
      </c>
      <c r="P190" s="8">
        <f t="shared" si="29"/>
        <v>0.25</v>
      </c>
      <c r="Q190" s="1">
        <v>-41698428</v>
      </c>
      <c r="R190" s="1">
        <v>361821723</v>
      </c>
      <c r="S190" s="1">
        <v>99443748</v>
      </c>
      <c r="T190" s="1">
        <f t="shared" si="26"/>
        <v>43104891</v>
      </c>
      <c r="U190" s="1">
        <v>56338857</v>
      </c>
      <c r="V190" s="1">
        <f t="shared" si="30"/>
        <v>461265471</v>
      </c>
      <c r="W190" s="1">
        <f t="shared" si="38"/>
        <v>419567043</v>
      </c>
      <c r="X190" s="9">
        <f t="shared" si="31"/>
        <v>4761450.0232258067</v>
      </c>
      <c r="Y190" s="9">
        <f t="shared" si="32"/>
        <v>4179887.6283870968</v>
      </c>
      <c r="Z190" s="3">
        <v>36.47</v>
      </c>
      <c r="AA190" s="12">
        <f t="shared" si="33"/>
        <v>2.6562928434329587</v>
      </c>
      <c r="AB190" s="3">
        <v>5</v>
      </c>
      <c r="AC190" s="3">
        <v>9.94</v>
      </c>
      <c r="AD190" s="3">
        <v>19.78</v>
      </c>
      <c r="AE190" s="3">
        <v>1.75</v>
      </c>
      <c r="AF190" s="16">
        <f t="shared" si="34"/>
        <v>21.53</v>
      </c>
      <c r="AG190" s="8">
        <f t="shared" si="35"/>
        <v>0.13709898546750754</v>
      </c>
      <c r="AH190" s="8">
        <f t="shared" si="36"/>
        <v>0.27255278310940501</v>
      </c>
      <c r="AI190" s="8">
        <f t="shared" si="37"/>
        <v>0.59034823142308757</v>
      </c>
    </row>
    <row r="191" spans="1:35" x14ac:dyDescent="0.35">
      <c r="A191" s="6">
        <v>2023</v>
      </c>
      <c r="B191" t="s">
        <v>265</v>
      </c>
      <c r="C191" t="s">
        <v>266</v>
      </c>
      <c r="D191" t="s">
        <v>269</v>
      </c>
      <c r="E191">
        <v>112</v>
      </c>
      <c r="F191" t="s">
        <v>322</v>
      </c>
      <c r="G191">
        <v>2</v>
      </c>
      <c r="I191">
        <v>7</v>
      </c>
      <c r="J191">
        <v>4</v>
      </c>
      <c r="K191">
        <v>70</v>
      </c>
      <c r="L191">
        <v>29</v>
      </c>
      <c r="M191" s="3">
        <v>112.375</v>
      </c>
      <c r="N191" s="8">
        <f t="shared" si="27"/>
        <v>0.11607142857142858</v>
      </c>
      <c r="O191" s="8">
        <f t="shared" si="28"/>
        <v>0.625</v>
      </c>
      <c r="P191" s="8">
        <f t="shared" si="29"/>
        <v>0.25892857142857145</v>
      </c>
      <c r="Q191" s="1">
        <v>-50574331</v>
      </c>
      <c r="R191" s="1">
        <v>373935575</v>
      </c>
      <c r="S191" s="1">
        <v>97357184</v>
      </c>
      <c r="T191" s="1">
        <f t="shared" si="26"/>
        <v>52481435</v>
      </c>
      <c r="U191" s="1">
        <v>44875749</v>
      </c>
      <c r="V191" s="1">
        <f t="shared" si="30"/>
        <v>471292759</v>
      </c>
      <c r="W191" s="1">
        <f t="shared" si="38"/>
        <v>420718428</v>
      </c>
      <c r="X191" s="9">
        <f t="shared" si="31"/>
        <v>4193928.889877642</v>
      </c>
      <c r="Y191" s="9">
        <f t="shared" si="32"/>
        <v>3794589.6329254727</v>
      </c>
      <c r="Z191" s="3">
        <v>40.26</v>
      </c>
      <c r="AA191" s="12">
        <f t="shared" si="33"/>
        <v>2.7912319920516642</v>
      </c>
      <c r="AB191" s="3">
        <v>3</v>
      </c>
      <c r="AC191" s="3">
        <v>12.55</v>
      </c>
      <c r="AD191" s="3">
        <v>22.71</v>
      </c>
      <c r="AE191" s="3">
        <v>2</v>
      </c>
      <c r="AF191" s="16">
        <f t="shared" si="34"/>
        <v>24.71</v>
      </c>
      <c r="AG191" s="8">
        <f t="shared" si="35"/>
        <v>7.4515648286140088E-2</v>
      </c>
      <c r="AH191" s="8">
        <f t="shared" si="36"/>
        <v>0.31172379533035272</v>
      </c>
      <c r="AI191" s="8">
        <f t="shared" si="37"/>
        <v>0.61376055638350724</v>
      </c>
    </row>
    <row r="192" spans="1:35" x14ac:dyDescent="0.35">
      <c r="A192" s="6">
        <v>2023</v>
      </c>
      <c r="B192" t="s">
        <v>265</v>
      </c>
      <c r="C192" t="s">
        <v>266</v>
      </c>
      <c r="D192" t="s">
        <v>272</v>
      </c>
      <c r="E192">
        <v>117</v>
      </c>
      <c r="F192" t="s">
        <v>322</v>
      </c>
      <c r="G192">
        <v>2</v>
      </c>
      <c r="H192">
        <v>1</v>
      </c>
      <c r="J192">
        <v>7</v>
      </c>
      <c r="K192">
        <v>80</v>
      </c>
      <c r="L192">
        <v>27</v>
      </c>
      <c r="M192" s="3">
        <v>118.125</v>
      </c>
      <c r="N192" s="8">
        <f t="shared" si="27"/>
        <v>8.5470085470085472E-2</v>
      </c>
      <c r="O192" s="8">
        <f t="shared" si="28"/>
        <v>0.68376068376068377</v>
      </c>
      <c r="P192" s="8">
        <f t="shared" si="29"/>
        <v>0.23076923076923078</v>
      </c>
      <c r="Q192" s="1">
        <v>-49146421</v>
      </c>
      <c r="R192" s="1">
        <v>355251349</v>
      </c>
      <c r="S192" s="1">
        <v>93426026</v>
      </c>
      <c r="T192" s="1">
        <f t="shared" si="26"/>
        <v>48530670</v>
      </c>
      <c r="U192" s="1">
        <v>44895356</v>
      </c>
      <c r="V192" s="1">
        <f t="shared" si="30"/>
        <v>448677375</v>
      </c>
      <c r="W192" s="1">
        <f t="shared" si="38"/>
        <v>399530954</v>
      </c>
      <c r="X192" s="9">
        <f t="shared" si="31"/>
        <v>3798326.9841269841</v>
      </c>
      <c r="Y192" s="9">
        <f t="shared" si="32"/>
        <v>3418260.4783068784</v>
      </c>
      <c r="Z192" s="3">
        <v>32.729999999999997</v>
      </c>
      <c r="AA192" s="12">
        <f t="shared" si="33"/>
        <v>3.6090742438130161</v>
      </c>
      <c r="AB192" s="3">
        <v>9.93</v>
      </c>
      <c r="AC192" s="3">
        <v>6.3</v>
      </c>
      <c r="AD192" s="3">
        <v>15.5</v>
      </c>
      <c r="AE192" s="3">
        <v>1</v>
      </c>
      <c r="AF192" s="16">
        <f t="shared" si="34"/>
        <v>16.5</v>
      </c>
      <c r="AG192" s="8">
        <f t="shared" si="35"/>
        <v>0.30339138405132909</v>
      </c>
      <c r="AH192" s="8">
        <f t="shared" si="36"/>
        <v>0.19248395967002752</v>
      </c>
      <c r="AI192" s="8">
        <f t="shared" si="37"/>
        <v>0.50412465627864345</v>
      </c>
    </row>
    <row r="193" spans="1:35" x14ac:dyDescent="0.35">
      <c r="A193" s="6">
        <v>2023</v>
      </c>
      <c r="B193" t="s">
        <v>265</v>
      </c>
      <c r="C193" t="s">
        <v>266</v>
      </c>
      <c r="D193" t="s">
        <v>268</v>
      </c>
      <c r="E193">
        <v>110</v>
      </c>
      <c r="F193" t="s">
        <v>322</v>
      </c>
      <c r="G193">
        <v>1</v>
      </c>
      <c r="H193">
        <v>1</v>
      </c>
      <c r="I193">
        <v>3</v>
      </c>
      <c r="J193">
        <v>6</v>
      </c>
      <c r="K193">
        <v>81</v>
      </c>
      <c r="L193">
        <v>18</v>
      </c>
      <c r="M193" s="3">
        <v>109.875</v>
      </c>
      <c r="N193" s="8">
        <f t="shared" si="27"/>
        <v>0.1</v>
      </c>
      <c r="O193" s="8">
        <f t="shared" si="28"/>
        <v>0.73636363636363633</v>
      </c>
      <c r="P193" s="8">
        <f t="shared" si="29"/>
        <v>0.16363636363636364</v>
      </c>
      <c r="Q193" s="1">
        <v>-49506809</v>
      </c>
      <c r="R193" s="1">
        <v>341800226</v>
      </c>
      <c r="S193" s="1">
        <v>62287284</v>
      </c>
      <c r="T193" s="1">
        <f t="shared" si="26"/>
        <v>38949229</v>
      </c>
      <c r="U193" s="1">
        <v>23338055</v>
      </c>
      <c r="V193" s="1">
        <f t="shared" si="30"/>
        <v>404087510</v>
      </c>
      <c r="W193" s="1">
        <f t="shared" si="38"/>
        <v>354580701</v>
      </c>
      <c r="X193" s="9">
        <f t="shared" si="31"/>
        <v>3677702.0250284416</v>
      </c>
      <c r="Y193" s="9">
        <f t="shared" si="32"/>
        <v>3465296.5187713308</v>
      </c>
      <c r="Z193" s="3">
        <v>32.799999999999997</v>
      </c>
      <c r="AA193" s="12">
        <f t="shared" si="33"/>
        <v>3.34984756097561</v>
      </c>
      <c r="AB193" s="3">
        <v>10.92</v>
      </c>
      <c r="AC193" s="3">
        <v>4.6399999999999997</v>
      </c>
      <c r="AD193" s="3">
        <v>15.49</v>
      </c>
      <c r="AE193" s="3">
        <v>1.75</v>
      </c>
      <c r="AF193" s="16">
        <f t="shared" si="34"/>
        <v>17.240000000000002</v>
      </c>
      <c r="AG193" s="8">
        <f t="shared" si="35"/>
        <v>0.3329268292682927</v>
      </c>
      <c r="AH193" s="8">
        <f t="shared" si="36"/>
        <v>0.14146341463414636</v>
      </c>
      <c r="AI193" s="8">
        <f t="shared" si="37"/>
        <v>0.52560975609756111</v>
      </c>
    </row>
    <row r="194" spans="1:35" x14ac:dyDescent="0.35">
      <c r="A194" s="6">
        <v>2023</v>
      </c>
      <c r="B194" t="s">
        <v>265</v>
      </c>
      <c r="C194" t="s">
        <v>266</v>
      </c>
      <c r="D194" t="s">
        <v>270</v>
      </c>
      <c r="E194">
        <v>149</v>
      </c>
      <c r="F194" t="s">
        <v>322</v>
      </c>
      <c r="G194">
        <v>3</v>
      </c>
      <c r="H194">
        <v>1</v>
      </c>
      <c r="I194">
        <v>1</v>
      </c>
      <c r="J194">
        <v>4</v>
      </c>
      <c r="K194">
        <v>105</v>
      </c>
      <c r="L194">
        <v>35</v>
      </c>
      <c r="M194" s="3">
        <v>150.75</v>
      </c>
      <c r="N194" s="8">
        <f t="shared" si="27"/>
        <v>6.0402684563758392E-2</v>
      </c>
      <c r="O194" s="8">
        <f t="shared" si="28"/>
        <v>0.70469798657718119</v>
      </c>
      <c r="P194" s="8">
        <f t="shared" si="29"/>
        <v>0.2348993288590604</v>
      </c>
      <c r="Q194" s="1">
        <v>-57450437</v>
      </c>
      <c r="R194" s="1">
        <v>420427937</v>
      </c>
      <c r="S194" s="1">
        <v>131637673</v>
      </c>
      <c r="T194" s="1">
        <f t="shared" ref="T194:T209" si="39">S194-U194</f>
        <v>53112722</v>
      </c>
      <c r="U194" s="1">
        <v>78524951</v>
      </c>
      <c r="V194" s="1">
        <f t="shared" si="30"/>
        <v>552065610</v>
      </c>
      <c r="W194" s="1">
        <f t="shared" si="38"/>
        <v>494615173</v>
      </c>
      <c r="X194" s="9">
        <f t="shared" si="31"/>
        <v>3662126.7661691541</v>
      </c>
      <c r="Y194" s="9">
        <f t="shared" si="32"/>
        <v>3141231.5688225538</v>
      </c>
      <c r="Z194" s="3">
        <v>48.72</v>
      </c>
      <c r="AA194" s="12">
        <f t="shared" si="33"/>
        <v>3.0942118226600988</v>
      </c>
      <c r="AB194" s="3">
        <v>13.06</v>
      </c>
      <c r="AC194" s="3">
        <v>6.23</v>
      </c>
      <c r="AD194" s="3">
        <v>26.68</v>
      </c>
      <c r="AE194" s="3">
        <v>2.75</v>
      </c>
      <c r="AF194" s="16">
        <f t="shared" si="34"/>
        <v>29.43</v>
      </c>
      <c r="AG194" s="8">
        <f t="shared" si="35"/>
        <v>0.26806239737274223</v>
      </c>
      <c r="AH194" s="8">
        <f t="shared" si="36"/>
        <v>0.12787356321839083</v>
      </c>
      <c r="AI194" s="8">
        <f t="shared" si="37"/>
        <v>0.60406403940886699</v>
      </c>
    </row>
    <row r="195" spans="1:35" x14ac:dyDescent="0.35">
      <c r="A195" s="6">
        <v>2023</v>
      </c>
      <c r="B195" t="s">
        <v>265</v>
      </c>
      <c r="C195" t="s">
        <v>266</v>
      </c>
      <c r="D195" t="s">
        <v>271</v>
      </c>
      <c r="E195">
        <v>57</v>
      </c>
      <c r="F195" t="s">
        <v>318</v>
      </c>
      <c r="G195">
        <v>1</v>
      </c>
      <c r="I195">
        <v>1</v>
      </c>
      <c r="J195">
        <v>4</v>
      </c>
      <c r="K195">
        <v>38</v>
      </c>
      <c r="L195">
        <v>13</v>
      </c>
      <c r="M195" s="3">
        <v>57.375</v>
      </c>
      <c r="N195" s="8">
        <f t="shared" ref="N195:N209" si="40">(G195+H195+I195+J195)/E195</f>
        <v>0.10526315789473684</v>
      </c>
      <c r="O195" s="8">
        <f t="shared" ref="O195:O209" si="41">K195/E195</f>
        <v>0.66666666666666663</v>
      </c>
      <c r="P195" s="8">
        <f t="shared" ref="P195:P209" si="42">L195/E195</f>
        <v>0.22807017543859648</v>
      </c>
      <c r="Q195" s="1">
        <v>-26170850</v>
      </c>
      <c r="R195" s="1">
        <v>222130319</v>
      </c>
      <c r="S195" s="1">
        <v>79759310</v>
      </c>
      <c r="T195" s="1">
        <f t="shared" si="39"/>
        <v>31641962</v>
      </c>
      <c r="U195" s="1">
        <v>48117348</v>
      </c>
      <c r="V195" s="1">
        <f t="shared" ref="V195:V209" si="43">R195+S195</f>
        <v>301889629</v>
      </c>
      <c r="W195" s="1">
        <f t="shared" si="38"/>
        <v>275718779</v>
      </c>
      <c r="X195" s="9">
        <f t="shared" ref="X195:X209" si="44">V195/M195</f>
        <v>5261692.8801742923</v>
      </c>
      <c r="Y195" s="9">
        <f t="shared" ref="Y195:Y209" si="45">(V195-U195)/M195</f>
        <v>4423046.2919389978</v>
      </c>
      <c r="Z195" s="3">
        <v>22.5</v>
      </c>
      <c r="AA195" s="12">
        <f t="shared" ref="AA195:AA211" si="46">M195/Z195</f>
        <v>2.5499999999999998</v>
      </c>
      <c r="AB195" s="3">
        <v>5.57</v>
      </c>
      <c r="AC195" s="3">
        <v>5</v>
      </c>
      <c r="AD195" s="3">
        <v>9.93</v>
      </c>
      <c r="AE195" s="3">
        <v>2</v>
      </c>
      <c r="AF195" s="16">
        <f t="shared" ref="AF195:AF209" si="47">AD195+AE195</f>
        <v>11.93</v>
      </c>
      <c r="AG195" s="8">
        <f t="shared" ref="AG195:AG209" si="48">AB195/Z195</f>
        <v>0.24755555555555556</v>
      </c>
      <c r="AH195" s="8">
        <f t="shared" ref="AH195:AH209" si="49">AC195/Z195</f>
        <v>0.22222222222222221</v>
      </c>
      <c r="AI195" s="8">
        <f t="shared" ref="AI195:AI209" si="50">AF195/Z195</f>
        <v>0.53022222222222226</v>
      </c>
    </row>
    <row r="196" spans="1:35" x14ac:dyDescent="0.35">
      <c r="A196" s="6">
        <v>2023</v>
      </c>
      <c r="B196" t="s">
        <v>273</v>
      </c>
      <c r="C196" t="s">
        <v>274</v>
      </c>
      <c r="D196" t="s">
        <v>275</v>
      </c>
      <c r="E196">
        <v>123</v>
      </c>
      <c r="F196" t="s">
        <v>322</v>
      </c>
      <c r="G196">
        <v>8</v>
      </c>
      <c r="H196">
        <v>2</v>
      </c>
      <c r="I196">
        <v>5</v>
      </c>
      <c r="J196">
        <v>3</v>
      </c>
      <c r="K196">
        <v>83</v>
      </c>
      <c r="L196">
        <v>22</v>
      </c>
      <c r="M196" s="3">
        <v>119.375</v>
      </c>
      <c r="N196" s="8">
        <f t="shared" si="40"/>
        <v>0.14634146341463414</v>
      </c>
      <c r="O196" s="8">
        <f t="shared" si="41"/>
        <v>0.67479674796747968</v>
      </c>
      <c r="P196" s="8">
        <f t="shared" si="42"/>
        <v>0.17886178861788618</v>
      </c>
      <c r="Q196" s="1">
        <v>-40700954</v>
      </c>
      <c r="R196" s="1">
        <v>349752407</v>
      </c>
      <c r="S196" s="1">
        <v>89319027</v>
      </c>
      <c r="T196" s="1">
        <f t="shared" si="39"/>
        <v>54568023</v>
      </c>
      <c r="U196" s="1">
        <v>34751004</v>
      </c>
      <c r="V196" s="1">
        <f t="shared" si="43"/>
        <v>439071434</v>
      </c>
      <c r="W196" s="1">
        <f t="shared" ref="W196:W209" si="51">V196+Q196</f>
        <v>398370480</v>
      </c>
      <c r="X196" s="9">
        <f t="shared" si="44"/>
        <v>3678085.3109947643</v>
      </c>
      <c r="Y196" s="9">
        <f t="shared" si="45"/>
        <v>3386977.4240837698</v>
      </c>
      <c r="Z196" s="3">
        <v>41.54</v>
      </c>
      <c r="AA196" s="12">
        <f t="shared" si="46"/>
        <v>2.8737361579200771</v>
      </c>
      <c r="AB196" s="3">
        <v>6.56</v>
      </c>
      <c r="AC196" s="3">
        <v>8.5</v>
      </c>
      <c r="AD196" s="3">
        <v>23.48</v>
      </c>
      <c r="AE196" s="3">
        <v>3</v>
      </c>
      <c r="AF196" s="16">
        <f t="shared" si="47"/>
        <v>26.48</v>
      </c>
      <c r="AG196" s="8">
        <f t="shared" si="48"/>
        <v>0.15792007703418393</v>
      </c>
      <c r="AH196" s="8">
        <f t="shared" si="49"/>
        <v>0.20462205103514686</v>
      </c>
      <c r="AI196" s="8">
        <f t="shared" si="50"/>
        <v>0.63745787193066927</v>
      </c>
    </row>
    <row r="197" spans="1:35" x14ac:dyDescent="0.35">
      <c r="A197" s="6">
        <v>2023</v>
      </c>
      <c r="B197" t="str">
        <f>LEFT(C197,4)</f>
        <v>8508</v>
      </c>
      <c r="C197" t="s">
        <v>315</v>
      </c>
      <c r="D197" t="s">
        <v>316</v>
      </c>
      <c r="E197">
        <v>27</v>
      </c>
      <c r="F197" t="s">
        <v>317</v>
      </c>
      <c r="I197">
        <v>1</v>
      </c>
      <c r="J197">
        <v>4</v>
      </c>
      <c r="K197">
        <v>21</v>
      </c>
      <c r="L197">
        <v>1</v>
      </c>
      <c r="M197" s="3">
        <v>26.375</v>
      </c>
      <c r="N197" s="8">
        <f t="shared" si="40"/>
        <v>0.18518518518518517</v>
      </c>
      <c r="O197" s="8">
        <f t="shared" si="41"/>
        <v>0.77777777777777779</v>
      </c>
      <c r="P197" s="8">
        <f t="shared" si="42"/>
        <v>3.7037037037037035E-2</v>
      </c>
      <c r="Q197" s="1">
        <v>-10702867</v>
      </c>
      <c r="R197" s="1">
        <v>94386754</v>
      </c>
      <c r="S197" s="1">
        <v>15758949</v>
      </c>
      <c r="T197" s="1">
        <f t="shared" si="39"/>
        <v>8151957</v>
      </c>
      <c r="U197" s="1">
        <v>7606992</v>
      </c>
      <c r="V197" s="1">
        <f t="shared" si="43"/>
        <v>110145703</v>
      </c>
      <c r="W197" s="1">
        <f t="shared" si="51"/>
        <v>99442836</v>
      </c>
      <c r="X197" s="9">
        <f t="shared" si="44"/>
        <v>4176140.3981042653</v>
      </c>
      <c r="Y197" s="9">
        <f t="shared" si="45"/>
        <v>3887723.6398104266</v>
      </c>
      <c r="Z197" s="3">
        <v>7.5</v>
      </c>
      <c r="AA197" s="12">
        <f t="shared" si="46"/>
        <v>3.5166666666666666</v>
      </c>
      <c r="AB197" s="3">
        <v>2</v>
      </c>
      <c r="AC197" s="3">
        <v>3</v>
      </c>
      <c r="AD197" s="3">
        <v>1</v>
      </c>
      <c r="AE197" s="3">
        <v>1.5</v>
      </c>
      <c r="AF197" s="16">
        <f t="shared" si="47"/>
        <v>2.5</v>
      </c>
      <c r="AG197" s="8">
        <f t="shared" si="48"/>
        <v>0.26666666666666666</v>
      </c>
      <c r="AH197" s="8">
        <f t="shared" si="49"/>
        <v>0.4</v>
      </c>
      <c r="AI197" s="8">
        <f t="shared" si="50"/>
        <v>0.33333333333333331</v>
      </c>
    </row>
    <row r="198" spans="1:35" x14ac:dyDescent="0.35">
      <c r="A198" s="6">
        <v>2023</v>
      </c>
      <c r="B198" t="s">
        <v>276</v>
      </c>
      <c r="C198" t="s">
        <v>277</v>
      </c>
      <c r="D198" t="s">
        <v>340</v>
      </c>
      <c r="E198">
        <v>34</v>
      </c>
      <c r="F198" t="s">
        <v>317</v>
      </c>
      <c r="G198">
        <v>2</v>
      </c>
      <c r="H198">
        <v>2</v>
      </c>
      <c r="I198">
        <v>7</v>
      </c>
      <c r="J198">
        <v>8</v>
      </c>
      <c r="K198">
        <v>15</v>
      </c>
      <c r="M198" s="3">
        <v>29.5</v>
      </c>
      <c r="N198" s="8">
        <f t="shared" si="40"/>
        <v>0.55882352941176472</v>
      </c>
      <c r="O198" s="8">
        <f t="shared" si="41"/>
        <v>0.44117647058823528</v>
      </c>
      <c r="P198" s="8">
        <f t="shared" si="42"/>
        <v>0</v>
      </c>
      <c r="Q198" s="1">
        <v>-14100448</v>
      </c>
      <c r="R198" s="1">
        <v>78498196</v>
      </c>
      <c r="S198" s="1">
        <v>28631016</v>
      </c>
      <c r="T198" s="1">
        <f t="shared" si="39"/>
        <v>19508016</v>
      </c>
      <c r="U198" s="1">
        <v>9123000</v>
      </c>
      <c r="V198" s="1">
        <f t="shared" si="43"/>
        <v>107129212</v>
      </c>
      <c r="W198" s="1">
        <f t="shared" si="51"/>
        <v>93028764</v>
      </c>
      <c r="X198" s="9">
        <f t="shared" si="44"/>
        <v>3631498.7118644067</v>
      </c>
      <c r="Y198" s="9">
        <f t="shared" si="45"/>
        <v>3322244.4745762711</v>
      </c>
      <c r="Z198" s="3">
        <v>8.69</v>
      </c>
      <c r="AA198" s="12">
        <f t="shared" si="46"/>
        <v>3.3947065592635215</v>
      </c>
      <c r="AB198" s="3">
        <v>1</v>
      </c>
      <c r="AC198" s="3">
        <v>1</v>
      </c>
      <c r="AD198" s="3">
        <v>5.96</v>
      </c>
      <c r="AE198" s="3">
        <v>0.73</v>
      </c>
      <c r="AF198" s="16">
        <f t="shared" si="47"/>
        <v>6.6899999999999995</v>
      </c>
      <c r="AG198" s="8">
        <f t="shared" si="48"/>
        <v>0.11507479861910243</v>
      </c>
      <c r="AH198" s="8">
        <f t="shared" si="49"/>
        <v>0.11507479861910243</v>
      </c>
      <c r="AI198" s="8">
        <f t="shared" si="50"/>
        <v>0.76985040276179517</v>
      </c>
    </row>
    <row r="199" spans="1:35" x14ac:dyDescent="0.35">
      <c r="A199" s="6">
        <v>2023</v>
      </c>
      <c r="B199" t="s">
        <v>278</v>
      </c>
      <c r="C199" t="s">
        <v>279</v>
      </c>
      <c r="D199" t="s">
        <v>280</v>
      </c>
      <c r="E199">
        <v>90</v>
      </c>
      <c r="F199" t="s">
        <v>320</v>
      </c>
      <c r="H199">
        <v>1</v>
      </c>
      <c r="I199">
        <v>3</v>
      </c>
      <c r="J199">
        <v>6</v>
      </c>
      <c r="K199">
        <v>65</v>
      </c>
      <c r="L199">
        <v>15</v>
      </c>
      <c r="M199" s="3">
        <v>90</v>
      </c>
      <c r="N199" s="8">
        <f t="shared" si="40"/>
        <v>0.1111111111111111</v>
      </c>
      <c r="O199" s="8">
        <f t="shared" si="41"/>
        <v>0.72222222222222221</v>
      </c>
      <c r="P199" s="8">
        <f t="shared" si="42"/>
        <v>0.16666666666666666</v>
      </c>
      <c r="Q199" s="1">
        <v>-50386521</v>
      </c>
      <c r="R199" s="1">
        <v>295964663</v>
      </c>
      <c r="S199" s="1">
        <v>96937483</v>
      </c>
      <c r="T199" s="1">
        <f t="shared" si="39"/>
        <v>69588247</v>
      </c>
      <c r="U199" s="1">
        <v>27349236</v>
      </c>
      <c r="V199" s="1">
        <f t="shared" si="43"/>
        <v>392902146</v>
      </c>
      <c r="W199" s="1">
        <f t="shared" si="51"/>
        <v>342515625</v>
      </c>
      <c r="X199" s="9">
        <f t="shared" si="44"/>
        <v>4365579.4000000004</v>
      </c>
      <c r="Y199" s="9">
        <f t="shared" si="45"/>
        <v>4061699</v>
      </c>
      <c r="Z199" s="3">
        <v>30.11</v>
      </c>
      <c r="AA199" s="12">
        <f t="shared" si="46"/>
        <v>2.9890401859847229</v>
      </c>
      <c r="AB199" s="3">
        <v>9</v>
      </c>
      <c r="AC199" s="3">
        <v>6.58</v>
      </c>
      <c r="AD199" s="3">
        <v>11.5</v>
      </c>
      <c r="AE199" s="3">
        <v>3.03</v>
      </c>
      <c r="AF199" s="16">
        <f t="shared" si="47"/>
        <v>14.53</v>
      </c>
      <c r="AG199" s="8">
        <f t="shared" si="48"/>
        <v>0.29890401859847227</v>
      </c>
      <c r="AH199" s="8">
        <f t="shared" si="49"/>
        <v>0.21853204915310528</v>
      </c>
      <c r="AI199" s="8">
        <f t="shared" si="50"/>
        <v>0.48256393224842242</v>
      </c>
    </row>
    <row r="200" spans="1:35" x14ac:dyDescent="0.35">
      <c r="A200" s="6">
        <v>2023</v>
      </c>
      <c r="B200" t="s">
        <v>281</v>
      </c>
      <c r="C200" t="s">
        <v>282</v>
      </c>
      <c r="D200" t="s">
        <v>283</v>
      </c>
      <c r="E200">
        <v>82</v>
      </c>
      <c r="F200" t="s">
        <v>320</v>
      </c>
      <c r="I200">
        <v>3</v>
      </c>
      <c r="J200">
        <v>2</v>
      </c>
      <c r="K200">
        <v>69</v>
      </c>
      <c r="L200">
        <v>8</v>
      </c>
      <c r="M200" s="3">
        <v>82</v>
      </c>
      <c r="N200" s="8">
        <f t="shared" si="40"/>
        <v>6.097560975609756E-2</v>
      </c>
      <c r="O200" s="8">
        <f t="shared" si="41"/>
        <v>0.84146341463414631</v>
      </c>
      <c r="P200" s="8">
        <f t="shared" si="42"/>
        <v>9.7560975609756101E-2</v>
      </c>
      <c r="Q200" s="1">
        <v>-23469261</v>
      </c>
      <c r="R200" s="1">
        <v>253604294</v>
      </c>
      <c r="S200" s="1">
        <v>71796353</v>
      </c>
      <c r="T200" s="1">
        <f t="shared" si="39"/>
        <v>43198410</v>
      </c>
      <c r="U200" s="1">
        <v>28597943</v>
      </c>
      <c r="V200" s="1">
        <f t="shared" si="43"/>
        <v>325400647</v>
      </c>
      <c r="W200" s="1">
        <f t="shared" si="51"/>
        <v>301931386</v>
      </c>
      <c r="X200" s="9">
        <f t="shared" si="44"/>
        <v>3968300.5731707318</v>
      </c>
      <c r="Y200" s="9">
        <f t="shared" si="45"/>
        <v>3619545.1707317075</v>
      </c>
      <c r="Z200" s="3">
        <v>27.49</v>
      </c>
      <c r="AA200" s="12">
        <f t="shared" si="46"/>
        <v>2.9829028737722809</v>
      </c>
      <c r="AB200" s="3">
        <v>3.63</v>
      </c>
      <c r="AC200" s="3">
        <v>7.24</v>
      </c>
      <c r="AD200" s="3">
        <v>15.62</v>
      </c>
      <c r="AE200" s="3">
        <v>1</v>
      </c>
      <c r="AF200" s="16">
        <f t="shared" si="47"/>
        <v>16.619999999999997</v>
      </c>
      <c r="AG200" s="8">
        <f t="shared" si="48"/>
        <v>0.13204801746089487</v>
      </c>
      <c r="AH200" s="8">
        <f t="shared" si="49"/>
        <v>0.26336849763550385</v>
      </c>
      <c r="AI200" s="8">
        <f t="shared" si="50"/>
        <v>0.60458348490360125</v>
      </c>
    </row>
    <row r="201" spans="1:35" x14ac:dyDescent="0.35">
      <c r="A201" s="6">
        <v>2023</v>
      </c>
      <c r="B201" t="s">
        <v>281</v>
      </c>
      <c r="C201" t="s">
        <v>282</v>
      </c>
      <c r="D201" t="s">
        <v>284</v>
      </c>
      <c r="E201">
        <v>41</v>
      </c>
      <c r="F201" t="s">
        <v>318</v>
      </c>
      <c r="I201">
        <v>5</v>
      </c>
      <c r="J201">
        <v>3</v>
      </c>
      <c r="K201">
        <v>30</v>
      </c>
      <c r="L201">
        <v>3</v>
      </c>
      <c r="M201" s="3">
        <v>39.75</v>
      </c>
      <c r="N201" s="8">
        <f t="shared" si="40"/>
        <v>0.1951219512195122</v>
      </c>
      <c r="O201" s="8">
        <f t="shared" si="41"/>
        <v>0.73170731707317072</v>
      </c>
      <c r="P201" s="8">
        <f t="shared" si="42"/>
        <v>7.3170731707317069E-2</v>
      </c>
      <c r="Q201" s="1">
        <v>-14638601</v>
      </c>
      <c r="R201" s="1">
        <v>122814693</v>
      </c>
      <c r="S201" s="1">
        <v>39287010</v>
      </c>
      <c r="T201" s="1">
        <f t="shared" si="39"/>
        <v>20426961</v>
      </c>
      <c r="U201" s="1">
        <v>18860049</v>
      </c>
      <c r="V201" s="1">
        <f t="shared" si="43"/>
        <v>162101703</v>
      </c>
      <c r="W201" s="1">
        <f t="shared" si="51"/>
        <v>147463102</v>
      </c>
      <c r="X201" s="9">
        <f t="shared" si="44"/>
        <v>4078030.2641509436</v>
      </c>
      <c r="Y201" s="9">
        <f t="shared" si="45"/>
        <v>3603563.6226415094</v>
      </c>
      <c r="Z201" s="3">
        <v>11.89</v>
      </c>
      <c r="AA201" s="12">
        <f t="shared" si="46"/>
        <v>3.3431455004205213</v>
      </c>
      <c r="AB201" s="3">
        <v>3.39</v>
      </c>
      <c r="AC201" s="3">
        <v>2</v>
      </c>
      <c r="AD201" s="3">
        <v>6.25</v>
      </c>
      <c r="AE201" s="3">
        <v>0.25</v>
      </c>
      <c r="AF201" s="16">
        <f t="shared" si="47"/>
        <v>6.5</v>
      </c>
      <c r="AG201" s="8">
        <f t="shared" si="48"/>
        <v>0.28511354079058032</v>
      </c>
      <c r="AH201" s="8">
        <f t="shared" si="49"/>
        <v>0.16820857863751051</v>
      </c>
      <c r="AI201" s="8">
        <f t="shared" si="50"/>
        <v>0.54667788057190914</v>
      </c>
    </row>
    <row r="202" spans="1:35" x14ac:dyDescent="0.35">
      <c r="A202" s="6">
        <v>2023</v>
      </c>
      <c r="B202" t="s">
        <v>285</v>
      </c>
      <c r="C202" t="s">
        <v>286</v>
      </c>
      <c r="D202" t="s">
        <v>287</v>
      </c>
      <c r="E202">
        <v>40</v>
      </c>
      <c r="F202" t="s">
        <v>317</v>
      </c>
      <c r="I202">
        <v>4</v>
      </c>
      <c r="J202">
        <v>5</v>
      </c>
      <c r="K202">
        <v>31</v>
      </c>
      <c r="M202" s="3">
        <v>38.375</v>
      </c>
      <c r="N202" s="8">
        <f t="shared" si="40"/>
        <v>0.22500000000000001</v>
      </c>
      <c r="O202" s="8">
        <f t="shared" si="41"/>
        <v>0.77500000000000002</v>
      </c>
      <c r="P202" s="8">
        <f t="shared" si="42"/>
        <v>0</v>
      </c>
      <c r="Q202" s="1">
        <v>-11584717</v>
      </c>
      <c r="R202" s="1">
        <v>165499728</v>
      </c>
      <c r="S202" s="1">
        <v>33481298</v>
      </c>
      <c r="T202" s="1">
        <f t="shared" si="39"/>
        <v>14659870</v>
      </c>
      <c r="U202" s="1">
        <v>18821428</v>
      </c>
      <c r="V202" s="1">
        <f t="shared" si="43"/>
        <v>198981026</v>
      </c>
      <c r="W202" s="1">
        <f t="shared" si="51"/>
        <v>187396309</v>
      </c>
      <c r="X202" s="9">
        <f t="shared" si="44"/>
        <v>5185173.315960912</v>
      </c>
      <c r="Y202" s="9">
        <f t="shared" si="45"/>
        <v>4694712.6514657978</v>
      </c>
      <c r="Z202" s="3">
        <v>14.32</v>
      </c>
      <c r="AA202" s="12">
        <f t="shared" si="46"/>
        <v>2.6798184357541901</v>
      </c>
      <c r="AB202" s="3">
        <v>2</v>
      </c>
      <c r="AC202" s="3">
        <v>2.73</v>
      </c>
      <c r="AD202" s="3">
        <v>9.09</v>
      </c>
      <c r="AE202" s="3">
        <v>0.5</v>
      </c>
      <c r="AF202" s="16">
        <f t="shared" si="47"/>
        <v>9.59</v>
      </c>
      <c r="AG202" s="8">
        <f t="shared" si="48"/>
        <v>0.13966480446927373</v>
      </c>
      <c r="AH202" s="8">
        <f t="shared" si="49"/>
        <v>0.19064245810055866</v>
      </c>
      <c r="AI202" s="8">
        <f t="shared" si="50"/>
        <v>0.66969273743016755</v>
      </c>
    </row>
    <row r="203" spans="1:35" x14ac:dyDescent="0.35">
      <c r="A203" s="6">
        <v>2023</v>
      </c>
      <c r="B203" t="s">
        <v>288</v>
      </c>
      <c r="C203" t="s">
        <v>289</v>
      </c>
      <c r="D203" t="s">
        <v>291</v>
      </c>
      <c r="E203">
        <v>110</v>
      </c>
      <c r="F203" t="s">
        <v>322</v>
      </c>
      <c r="G203">
        <v>5</v>
      </c>
      <c r="I203">
        <v>4</v>
      </c>
      <c r="J203">
        <v>4</v>
      </c>
      <c r="K203">
        <v>89</v>
      </c>
      <c r="L203">
        <v>8</v>
      </c>
      <c r="M203" s="3">
        <v>107</v>
      </c>
      <c r="N203" s="8">
        <f t="shared" si="40"/>
        <v>0.11818181818181818</v>
      </c>
      <c r="O203" s="8">
        <f t="shared" si="41"/>
        <v>0.80909090909090908</v>
      </c>
      <c r="P203" s="8">
        <f t="shared" si="42"/>
        <v>7.2727272727272724E-2</v>
      </c>
      <c r="Q203" s="1">
        <v>-45906290</v>
      </c>
      <c r="R203" s="1">
        <v>322495337</v>
      </c>
      <c r="S203" s="1">
        <v>82984078</v>
      </c>
      <c r="T203" s="1">
        <f t="shared" si="39"/>
        <v>42894078</v>
      </c>
      <c r="U203" s="1">
        <v>40090000</v>
      </c>
      <c r="V203" s="1">
        <f t="shared" si="43"/>
        <v>405479415</v>
      </c>
      <c r="W203" s="1">
        <f t="shared" si="51"/>
        <v>359573125</v>
      </c>
      <c r="X203" s="9">
        <f t="shared" si="44"/>
        <v>3789527.2429906544</v>
      </c>
      <c r="Y203" s="9">
        <f t="shared" si="45"/>
        <v>3414854.3457943927</v>
      </c>
      <c r="Z203" s="3">
        <v>36.950000000000003</v>
      </c>
      <c r="AA203" s="12">
        <f t="shared" si="46"/>
        <v>2.8958051420838968</v>
      </c>
      <c r="AB203" s="3">
        <v>7.3</v>
      </c>
      <c r="AC203" s="3">
        <v>10.15</v>
      </c>
      <c r="AD203" s="3">
        <v>17.2</v>
      </c>
      <c r="AE203" s="3">
        <v>2.2999999999999998</v>
      </c>
      <c r="AF203" s="16">
        <f t="shared" si="47"/>
        <v>19.5</v>
      </c>
      <c r="AG203" s="8">
        <f t="shared" si="48"/>
        <v>0.19756427604871446</v>
      </c>
      <c r="AH203" s="8">
        <f t="shared" si="49"/>
        <v>0.2746955345060893</v>
      </c>
      <c r="AI203" s="8">
        <f t="shared" si="50"/>
        <v>0.52774018944519618</v>
      </c>
    </row>
    <row r="204" spans="1:35" x14ac:dyDescent="0.35">
      <c r="A204" s="6">
        <v>2023</v>
      </c>
      <c r="B204" t="s">
        <v>288</v>
      </c>
      <c r="C204" t="s">
        <v>289</v>
      </c>
      <c r="D204" t="s">
        <v>290</v>
      </c>
      <c r="E204">
        <v>115</v>
      </c>
      <c r="F204" t="s">
        <v>322</v>
      </c>
      <c r="G204">
        <v>2</v>
      </c>
      <c r="I204">
        <v>1</v>
      </c>
      <c r="J204">
        <v>14</v>
      </c>
      <c r="K204">
        <v>89</v>
      </c>
      <c r="L204">
        <v>9</v>
      </c>
      <c r="M204" s="3">
        <v>113.125</v>
      </c>
      <c r="N204" s="8">
        <f t="shared" si="40"/>
        <v>0.14782608695652175</v>
      </c>
      <c r="O204" s="8">
        <f t="shared" si="41"/>
        <v>0.77391304347826084</v>
      </c>
      <c r="P204" s="8">
        <f t="shared" si="42"/>
        <v>7.8260869565217397E-2</v>
      </c>
      <c r="Q204" s="1">
        <v>-87406671</v>
      </c>
      <c r="R204" s="1">
        <v>339890518</v>
      </c>
      <c r="S204" s="1">
        <v>114302955</v>
      </c>
      <c r="T204" s="1">
        <f t="shared" si="39"/>
        <v>40026955</v>
      </c>
      <c r="U204" s="1">
        <v>74276000</v>
      </c>
      <c r="V204" s="1">
        <f t="shared" si="43"/>
        <v>454193473</v>
      </c>
      <c r="W204" s="1">
        <f t="shared" si="51"/>
        <v>366786802</v>
      </c>
      <c r="X204" s="9">
        <f t="shared" si="44"/>
        <v>4014969.9270718233</v>
      </c>
      <c r="Y204" s="9">
        <f t="shared" si="45"/>
        <v>3358386.5016574585</v>
      </c>
      <c r="Z204" s="3">
        <v>36.79</v>
      </c>
      <c r="AA204" s="12">
        <f t="shared" si="46"/>
        <v>3.0748844794781189</v>
      </c>
      <c r="AB204" s="3">
        <v>7.24</v>
      </c>
      <c r="AC204" s="3">
        <v>7.6</v>
      </c>
      <c r="AD204" s="3">
        <v>19.260000000000002</v>
      </c>
      <c r="AE204" s="3">
        <v>2.69</v>
      </c>
      <c r="AF204" s="16">
        <f t="shared" si="47"/>
        <v>21.950000000000003</v>
      </c>
      <c r="AG204" s="8">
        <f t="shared" si="48"/>
        <v>0.19679260668659962</v>
      </c>
      <c r="AH204" s="8">
        <f t="shared" si="49"/>
        <v>0.20657787442239739</v>
      </c>
      <c r="AI204" s="8">
        <f t="shared" si="50"/>
        <v>0.59662951889100313</v>
      </c>
    </row>
    <row r="205" spans="1:35" x14ac:dyDescent="0.35">
      <c r="A205" s="6">
        <v>2023</v>
      </c>
      <c r="B205" t="s">
        <v>292</v>
      </c>
      <c r="C205" t="s">
        <v>293</v>
      </c>
      <c r="D205" t="s">
        <v>294</v>
      </c>
      <c r="E205">
        <v>20</v>
      </c>
      <c r="F205" t="s">
        <v>317</v>
      </c>
      <c r="H205">
        <v>1</v>
      </c>
      <c r="J205">
        <v>1</v>
      </c>
      <c r="K205">
        <v>18</v>
      </c>
      <c r="M205" s="3">
        <v>19.5</v>
      </c>
      <c r="N205" s="8">
        <f t="shared" si="40"/>
        <v>0.1</v>
      </c>
      <c r="O205" s="8">
        <f t="shared" si="41"/>
        <v>0.9</v>
      </c>
      <c r="P205" s="8">
        <f t="shared" si="42"/>
        <v>0</v>
      </c>
      <c r="Q205" s="1">
        <v>-4884347</v>
      </c>
      <c r="R205" s="1">
        <v>109789077</v>
      </c>
      <c r="S205" s="1">
        <v>942875</v>
      </c>
      <c r="T205" s="1">
        <f t="shared" si="39"/>
        <v>942875</v>
      </c>
      <c r="U205" s="1"/>
      <c r="V205" s="1">
        <f t="shared" si="43"/>
        <v>110731952</v>
      </c>
      <c r="W205" s="1">
        <f t="shared" si="51"/>
        <v>105847605</v>
      </c>
      <c r="X205" s="9">
        <f t="shared" si="44"/>
        <v>5678561.641025641</v>
      </c>
      <c r="Y205" s="9">
        <f t="shared" si="45"/>
        <v>5678561.641025641</v>
      </c>
      <c r="Z205" s="3">
        <v>8.1999999999999993</v>
      </c>
      <c r="AA205" s="12">
        <f t="shared" si="46"/>
        <v>2.3780487804878052</v>
      </c>
      <c r="AB205" s="3">
        <v>3.14</v>
      </c>
      <c r="AC205" s="3">
        <v>1</v>
      </c>
      <c r="AD205" s="3">
        <v>4.0599999999999996</v>
      </c>
      <c r="AE205" s="3">
        <v>0</v>
      </c>
      <c r="AF205" s="16">
        <f t="shared" si="47"/>
        <v>4.0599999999999996</v>
      </c>
      <c r="AG205" s="8">
        <f t="shared" si="48"/>
        <v>0.38292682926829275</v>
      </c>
      <c r="AH205" s="8">
        <f t="shared" si="49"/>
        <v>0.12195121951219513</v>
      </c>
      <c r="AI205" s="8">
        <f t="shared" si="50"/>
        <v>0.49512195121951219</v>
      </c>
    </row>
    <row r="206" spans="1:35" x14ac:dyDescent="0.35">
      <c r="A206" s="6">
        <v>2023</v>
      </c>
      <c r="B206" t="s">
        <v>295</v>
      </c>
      <c r="C206" t="s">
        <v>296</v>
      </c>
      <c r="D206" t="s">
        <v>297</v>
      </c>
      <c r="E206">
        <v>44</v>
      </c>
      <c r="F206" t="s">
        <v>318</v>
      </c>
      <c r="I206">
        <v>2</v>
      </c>
      <c r="J206">
        <v>7</v>
      </c>
      <c r="K206">
        <v>35</v>
      </c>
      <c r="M206" s="3">
        <v>42.625</v>
      </c>
      <c r="N206" s="8">
        <f t="shared" si="40"/>
        <v>0.20454545454545456</v>
      </c>
      <c r="O206" s="8">
        <f t="shared" si="41"/>
        <v>0.79545454545454541</v>
      </c>
      <c r="P206" s="8">
        <f t="shared" si="42"/>
        <v>0</v>
      </c>
      <c r="Q206" s="1">
        <v>-8314777</v>
      </c>
      <c r="R206" s="1">
        <v>138455273</v>
      </c>
      <c r="S206" s="1">
        <v>40456970</v>
      </c>
      <c r="T206" s="1">
        <f t="shared" si="39"/>
        <v>28590206</v>
      </c>
      <c r="U206" s="1">
        <v>11866764</v>
      </c>
      <c r="V206" s="1">
        <f t="shared" si="43"/>
        <v>178912243</v>
      </c>
      <c r="W206" s="1">
        <f t="shared" si="51"/>
        <v>170597466</v>
      </c>
      <c r="X206" s="9">
        <f t="shared" si="44"/>
        <v>4197354.6744868038</v>
      </c>
      <c r="Y206" s="9">
        <f t="shared" si="45"/>
        <v>3918955.5190615836</v>
      </c>
      <c r="Z206" s="3">
        <v>14.55</v>
      </c>
      <c r="AA206" s="12">
        <f t="shared" si="46"/>
        <v>2.9295532646048108</v>
      </c>
      <c r="AB206" s="3">
        <v>5.8</v>
      </c>
      <c r="AC206" s="3">
        <v>0</v>
      </c>
      <c r="AD206" s="3">
        <v>8.1999999999999993</v>
      </c>
      <c r="AE206" s="3">
        <v>0.55000000000000004</v>
      </c>
      <c r="AF206" s="16">
        <f t="shared" si="47"/>
        <v>8.75</v>
      </c>
      <c r="AG206" s="8">
        <f t="shared" si="48"/>
        <v>0.39862542955326458</v>
      </c>
      <c r="AH206" s="8">
        <f t="shared" si="49"/>
        <v>0</v>
      </c>
      <c r="AI206" s="8">
        <f t="shared" si="50"/>
        <v>0.60137457044673537</v>
      </c>
    </row>
    <row r="207" spans="1:35" x14ac:dyDescent="0.35">
      <c r="A207" s="6">
        <v>2023</v>
      </c>
      <c r="B207" t="s">
        <v>298</v>
      </c>
      <c r="C207" t="s">
        <v>299</v>
      </c>
      <c r="D207" t="s">
        <v>339</v>
      </c>
      <c r="E207">
        <v>30</v>
      </c>
      <c r="F207" t="s">
        <v>317</v>
      </c>
      <c r="G207">
        <v>1</v>
      </c>
      <c r="J207">
        <v>6</v>
      </c>
      <c r="K207">
        <v>23</v>
      </c>
      <c r="M207" s="3">
        <v>28.75</v>
      </c>
      <c r="N207" s="8">
        <f t="shared" si="40"/>
        <v>0.23333333333333334</v>
      </c>
      <c r="O207" s="8">
        <f t="shared" si="41"/>
        <v>0.76666666666666672</v>
      </c>
      <c r="P207" s="8">
        <f t="shared" si="42"/>
        <v>0</v>
      </c>
      <c r="Q207" s="1">
        <v>-8735981</v>
      </c>
      <c r="R207" s="1">
        <v>111831252</v>
      </c>
      <c r="S207" s="1">
        <v>71324365</v>
      </c>
      <c r="T207" s="1">
        <f t="shared" si="39"/>
        <v>26930614</v>
      </c>
      <c r="U207" s="1">
        <v>44393751</v>
      </c>
      <c r="V207" s="1">
        <f t="shared" si="43"/>
        <v>183155617</v>
      </c>
      <c r="W207" s="1">
        <f t="shared" si="51"/>
        <v>174419636</v>
      </c>
      <c r="X207" s="9">
        <f t="shared" si="44"/>
        <v>6370630.1565217394</v>
      </c>
      <c r="Y207" s="9">
        <f t="shared" si="45"/>
        <v>4826499.6869565221</v>
      </c>
      <c r="Z207" s="3">
        <v>12.69</v>
      </c>
      <c r="AA207" s="12">
        <f t="shared" si="46"/>
        <v>2.265563435776202</v>
      </c>
      <c r="AB207" s="3">
        <v>2</v>
      </c>
      <c r="AC207" s="3">
        <v>3.95</v>
      </c>
      <c r="AD207" s="3">
        <v>5.74</v>
      </c>
      <c r="AE207" s="3">
        <v>1</v>
      </c>
      <c r="AF207" s="16">
        <f t="shared" si="47"/>
        <v>6.74</v>
      </c>
      <c r="AG207" s="8">
        <f t="shared" si="48"/>
        <v>0.15760441292356187</v>
      </c>
      <c r="AH207" s="8">
        <f t="shared" si="49"/>
        <v>0.31126871552403468</v>
      </c>
      <c r="AI207" s="8">
        <f t="shared" si="50"/>
        <v>0.53112687155240346</v>
      </c>
    </row>
    <row r="208" spans="1:35" x14ac:dyDescent="0.35">
      <c r="A208" s="6">
        <v>2023</v>
      </c>
      <c r="B208" t="s">
        <v>298</v>
      </c>
      <c r="C208" t="s">
        <v>299</v>
      </c>
      <c r="D208" t="s">
        <v>300</v>
      </c>
      <c r="E208">
        <v>24</v>
      </c>
      <c r="F208" t="s">
        <v>317</v>
      </c>
      <c r="H208">
        <v>2</v>
      </c>
      <c r="J208">
        <v>1</v>
      </c>
      <c r="K208">
        <v>21</v>
      </c>
      <c r="M208" s="3">
        <v>23.125</v>
      </c>
      <c r="N208" s="8">
        <f t="shared" si="40"/>
        <v>0.125</v>
      </c>
      <c r="O208" s="8">
        <f t="shared" si="41"/>
        <v>0.875</v>
      </c>
      <c r="P208" s="8">
        <f t="shared" si="42"/>
        <v>0</v>
      </c>
      <c r="Q208" s="1">
        <v>-7279908</v>
      </c>
      <c r="R208" s="1">
        <v>95202137</v>
      </c>
      <c r="S208" s="1">
        <v>22747851</v>
      </c>
      <c r="T208" s="1">
        <f t="shared" si="39"/>
        <v>14141713</v>
      </c>
      <c r="U208" s="1">
        <v>8606138</v>
      </c>
      <c r="V208" s="1">
        <f t="shared" si="43"/>
        <v>117949988</v>
      </c>
      <c r="W208" s="1">
        <f t="shared" si="51"/>
        <v>110670080</v>
      </c>
      <c r="X208" s="9">
        <f t="shared" si="44"/>
        <v>5100540.0216216212</v>
      </c>
      <c r="Y208" s="9">
        <f t="shared" si="45"/>
        <v>4728382.702702703</v>
      </c>
      <c r="Z208" s="3">
        <v>8.6</v>
      </c>
      <c r="AA208" s="12">
        <f t="shared" si="46"/>
        <v>2.6889534883720931</v>
      </c>
      <c r="AB208" s="3">
        <v>1.3</v>
      </c>
      <c r="AC208" s="3">
        <v>3.5</v>
      </c>
      <c r="AD208" s="3">
        <v>3</v>
      </c>
      <c r="AE208" s="3">
        <v>0.8</v>
      </c>
      <c r="AF208" s="16">
        <f t="shared" si="47"/>
        <v>3.8</v>
      </c>
      <c r="AG208" s="8">
        <f t="shared" si="48"/>
        <v>0.15116279069767444</v>
      </c>
      <c r="AH208" s="8">
        <f t="shared" si="49"/>
        <v>0.40697674418604651</v>
      </c>
      <c r="AI208" s="8">
        <f t="shared" si="50"/>
        <v>0.44186046511627908</v>
      </c>
    </row>
    <row r="209" spans="1:35" x14ac:dyDescent="0.35">
      <c r="A209" s="6">
        <v>2023</v>
      </c>
      <c r="B209" t="s">
        <v>301</v>
      </c>
      <c r="C209" t="s">
        <v>302</v>
      </c>
      <c r="D209" t="s">
        <v>303</v>
      </c>
      <c r="E209">
        <v>44</v>
      </c>
      <c r="F209" t="s">
        <v>318</v>
      </c>
      <c r="G209">
        <v>1</v>
      </c>
      <c r="H209">
        <v>1</v>
      </c>
      <c r="I209">
        <v>7</v>
      </c>
      <c r="J209">
        <v>2</v>
      </c>
      <c r="K209">
        <v>29</v>
      </c>
      <c r="L209">
        <v>4</v>
      </c>
      <c r="M209" s="3">
        <v>41.625</v>
      </c>
      <c r="N209" s="8">
        <f t="shared" si="40"/>
        <v>0.25</v>
      </c>
      <c r="O209" s="8">
        <f t="shared" si="41"/>
        <v>0.65909090909090906</v>
      </c>
      <c r="P209" s="8">
        <f t="shared" si="42"/>
        <v>9.0909090909090912E-2</v>
      </c>
      <c r="Q209" s="1">
        <v>-19679321</v>
      </c>
      <c r="R209" s="1">
        <v>151414962</v>
      </c>
      <c r="S209" s="1">
        <v>51051200</v>
      </c>
      <c r="T209" s="1">
        <f t="shared" si="39"/>
        <v>21929704</v>
      </c>
      <c r="U209" s="1">
        <v>29121496</v>
      </c>
      <c r="V209" s="1">
        <f t="shared" si="43"/>
        <v>202466162</v>
      </c>
      <c r="W209" s="1">
        <f t="shared" si="51"/>
        <v>182786841</v>
      </c>
      <c r="X209" s="9">
        <f t="shared" si="44"/>
        <v>4864051.9399399403</v>
      </c>
      <c r="Y209" s="9">
        <f t="shared" si="45"/>
        <v>4164436.4204204204</v>
      </c>
      <c r="Z209" s="3">
        <v>16.899999999999999</v>
      </c>
      <c r="AA209" s="12">
        <f t="shared" si="46"/>
        <v>2.4630177514792901</v>
      </c>
      <c r="AB209" s="3">
        <v>6.55</v>
      </c>
      <c r="AC209" s="3">
        <v>1</v>
      </c>
      <c r="AD209" s="3">
        <v>8.35</v>
      </c>
      <c r="AE209" s="3">
        <v>1</v>
      </c>
      <c r="AF209" s="16">
        <f t="shared" si="47"/>
        <v>9.35</v>
      </c>
      <c r="AG209" s="8">
        <f t="shared" si="48"/>
        <v>0.38757396449704146</v>
      </c>
      <c r="AH209" s="8">
        <f t="shared" si="49"/>
        <v>5.9171597633136098E-2</v>
      </c>
      <c r="AI209" s="8">
        <f t="shared" si="50"/>
        <v>0.55325443786982254</v>
      </c>
    </row>
    <row r="210" spans="1:35" x14ac:dyDescent="0.35">
      <c r="N210" s="8"/>
      <c r="O210" s="8"/>
      <c r="P210" s="8"/>
      <c r="X210" s="9"/>
      <c r="Y210" s="9"/>
      <c r="AA210" s="12"/>
      <c r="AF210" s="17"/>
      <c r="AG210" s="8"/>
      <c r="AH210" s="8"/>
      <c r="AI210" s="8"/>
    </row>
    <row r="211" spans="1:35" x14ac:dyDescent="0.35">
      <c r="E211" s="10">
        <f>SUBTOTAL(9,E2:E209)</f>
        <v>15900</v>
      </c>
      <c r="F211" s="10"/>
      <c r="G211" s="10">
        <f t="shared" ref="G211:AF211" si="52">SUBTOTAL(9,G2:G209)</f>
        <v>114</v>
      </c>
      <c r="H211" s="10">
        <f t="shared" si="52"/>
        <v>66</v>
      </c>
      <c r="I211" s="10">
        <f t="shared" si="52"/>
        <v>807</v>
      </c>
      <c r="J211" s="10">
        <f t="shared" si="52"/>
        <v>1371</v>
      </c>
      <c r="K211" s="10">
        <f t="shared" si="52"/>
        <v>9854</v>
      </c>
      <c r="L211" s="10">
        <f t="shared" si="52"/>
        <v>3688</v>
      </c>
      <c r="M211" s="10">
        <f t="shared" si="52"/>
        <v>15906.125</v>
      </c>
      <c r="N211" s="11">
        <f t="shared" ref="N211" si="53">(G211+H211+I211+J211)/E211</f>
        <v>0.14830188679245282</v>
      </c>
      <c r="O211" s="11">
        <f t="shared" ref="O211" si="54">K211/E211</f>
        <v>0.61974842767295601</v>
      </c>
      <c r="P211" s="11">
        <f t="shared" ref="P211" si="55">L211/E211</f>
        <v>0.23194968553459119</v>
      </c>
      <c r="Q211" s="10">
        <f t="shared" si="52"/>
        <v>-6302625554.3999996</v>
      </c>
      <c r="R211" s="10">
        <f t="shared" si="52"/>
        <v>51321391072.800003</v>
      </c>
      <c r="S211" s="10">
        <f t="shared" si="52"/>
        <v>13342594063.799999</v>
      </c>
      <c r="T211" s="10">
        <f t="shared" si="52"/>
        <v>7166911651.8000002</v>
      </c>
      <c r="U211" s="10">
        <f t="shared" si="52"/>
        <v>6175682412</v>
      </c>
      <c r="V211" s="10">
        <f t="shared" si="52"/>
        <v>64663985136.599998</v>
      </c>
      <c r="W211" s="10">
        <f t="shared" si="52"/>
        <v>58361359582.199997</v>
      </c>
      <c r="X211" s="13">
        <f t="shared" ref="X211" si="56">V211/M211</f>
        <v>4065351.2490691477</v>
      </c>
      <c r="Y211" s="13">
        <f t="shared" ref="Y211" si="57">(V211-U211)/M211</f>
        <v>3677093.1150484481</v>
      </c>
      <c r="Z211" s="10">
        <f t="shared" si="52"/>
        <v>5040.4700000000021</v>
      </c>
      <c r="AA211" s="14">
        <f t="shared" si="46"/>
        <v>3.1556829025864639</v>
      </c>
      <c r="AB211" s="10">
        <f t="shared" si="52"/>
        <v>1254.7500000000005</v>
      </c>
      <c r="AC211" s="10">
        <f t="shared" si="52"/>
        <v>866.00000000000023</v>
      </c>
      <c r="AD211" s="10">
        <f t="shared" si="52"/>
        <v>2672.139999999999</v>
      </c>
      <c r="AE211" s="10">
        <f t="shared" si="52"/>
        <v>247.57999999999996</v>
      </c>
      <c r="AF211" s="18">
        <f t="shared" si="52"/>
        <v>2919.7199999999993</v>
      </c>
      <c r="AG211" s="11">
        <f t="shared" ref="AG211" si="58">AB211/Z211</f>
        <v>0.24893511914563521</v>
      </c>
      <c r="AH211" s="11">
        <f t="shared" ref="AH211" si="59">AC211/Z211</f>
        <v>0.17180937491940232</v>
      </c>
      <c r="AI211" s="11">
        <f t="shared" ref="AI211" si="60">AF211/Z211</f>
        <v>0.579255505934962</v>
      </c>
    </row>
  </sheetData>
  <autoFilter ref="A1:AI209" xr:uid="{76D053B8-B2A7-4C76-A168-BFB3E2F5AA22}"/>
  <pageMargins left="0.7" right="0.7" top="0.75" bottom="0.75" header="0.3" footer="0.3"/>
  <ignoredErrors>
    <ignoredError sqref="AA2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Grunnur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dcterms:created xsi:type="dcterms:W3CDTF">2024-10-01T10:29:05Z</dcterms:created>
  <dcterms:modified xsi:type="dcterms:W3CDTF">2025-02-04T14:36:03Z</dcterms:modified>
</cp:coreProperties>
</file>