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band-my.sharepoint.com/personal/johannes_samband_is/Documents/Vinnugögn/Grunnskolar/2026/"/>
    </mc:Choice>
  </mc:AlternateContent>
  <xr:revisionPtr revIDLastSave="314" documentId="8_{1803AE96-FFA1-4402-936A-BB0C6F3604D7}" xr6:coauthVersionLast="47" xr6:coauthVersionMax="47" xr10:uidLastSave="{1B619D10-8D5B-4CB0-A212-33279AA298F1}"/>
  <bookViews>
    <workbookView xWindow="-23148" yWindow="-108" windowWidth="23256" windowHeight="13176" xr2:uid="{ED3E6632-F9C3-490A-BD98-376EEDC5E6CE}"/>
  </bookViews>
  <sheets>
    <sheet name="Sheet1" sheetId="1" r:id="rId1"/>
  </sheets>
  <definedNames>
    <definedName name="_xlnm._FilterDatabase" localSheetId="0" hidden="1">Sheet1!$A$1:$Q$154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56" i="1" l="1"/>
  <c r="I156" i="1"/>
  <c r="J156" i="1"/>
  <c r="K156" i="1"/>
  <c r="L156" i="1"/>
  <c r="N156" i="1"/>
  <c r="O156" i="1"/>
  <c r="F156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2" i="1"/>
  <c r="M92" i="1"/>
  <c r="M93" i="1"/>
  <c r="Q156" i="1" l="1"/>
  <c r="P156" i="1"/>
  <c r="M11" i="1"/>
  <c r="M9" i="1"/>
  <c r="M13" i="1"/>
  <c r="M26" i="1"/>
  <c r="M14" i="1"/>
  <c r="M2" i="1"/>
  <c r="M17" i="1"/>
  <c r="M16" i="1"/>
  <c r="M3" i="1"/>
  <c r="M20" i="1"/>
  <c r="M7" i="1"/>
  <c r="M28" i="1"/>
  <c r="M12" i="1"/>
  <c r="M35" i="1"/>
  <c r="M23" i="1"/>
  <c r="M24" i="1"/>
  <c r="M25" i="1"/>
  <c r="M8" i="1"/>
  <c r="M36" i="1"/>
  <c r="M31" i="1"/>
  <c r="M10" i="1"/>
  <c r="M18" i="1"/>
  <c r="M30" i="1"/>
  <c r="M4" i="1"/>
  <c r="M5" i="1"/>
  <c r="M27" i="1"/>
  <c r="M19" i="1"/>
  <c r="M6" i="1"/>
  <c r="M29" i="1"/>
  <c r="M15" i="1"/>
  <c r="M34" i="1"/>
  <c r="M21" i="1"/>
  <c r="M32" i="1"/>
  <c r="M22" i="1"/>
  <c r="M40" i="1"/>
  <c r="M39" i="1"/>
  <c r="M44" i="1"/>
  <c r="M42" i="1"/>
  <c r="M43" i="1"/>
  <c r="M41" i="1"/>
  <c r="M38" i="1"/>
  <c r="M45" i="1"/>
  <c r="M37" i="1"/>
  <c r="M46" i="1"/>
  <c r="M48" i="1"/>
  <c r="M49" i="1"/>
  <c r="M50" i="1"/>
  <c r="M51" i="1"/>
  <c r="M47" i="1"/>
  <c r="M52" i="1"/>
  <c r="M57" i="1"/>
  <c r="M61" i="1"/>
  <c r="M60" i="1"/>
  <c r="M54" i="1"/>
  <c r="M58" i="1"/>
  <c r="M53" i="1"/>
  <c r="M56" i="1"/>
  <c r="M55" i="1"/>
  <c r="M59" i="1"/>
  <c r="M66" i="1"/>
  <c r="M63" i="1"/>
  <c r="M65" i="1"/>
  <c r="M62" i="1"/>
  <c r="M64" i="1"/>
  <c r="M71" i="1"/>
  <c r="M70" i="1"/>
  <c r="M72" i="1"/>
  <c r="M69" i="1"/>
  <c r="M67" i="1"/>
  <c r="M68" i="1"/>
  <c r="M73" i="1"/>
  <c r="M74" i="1"/>
  <c r="M76" i="1"/>
  <c r="M75" i="1"/>
  <c r="M77" i="1"/>
  <c r="M78" i="1"/>
  <c r="M79" i="1"/>
  <c r="M81" i="1"/>
  <c r="M80" i="1"/>
  <c r="M82" i="1"/>
  <c r="M83" i="1"/>
  <c r="M84" i="1"/>
  <c r="M85" i="1"/>
  <c r="M86" i="1"/>
  <c r="M88" i="1"/>
  <c r="M87" i="1"/>
  <c r="M90" i="1"/>
  <c r="M89" i="1"/>
  <c r="M91" i="1"/>
  <c r="M94" i="1"/>
  <c r="M95" i="1"/>
  <c r="M96" i="1"/>
  <c r="M97" i="1"/>
  <c r="M98" i="1"/>
  <c r="M99" i="1"/>
  <c r="M100" i="1"/>
  <c r="M101" i="1"/>
  <c r="M102" i="1"/>
  <c r="M103" i="1"/>
  <c r="M109" i="1"/>
  <c r="M105" i="1"/>
  <c r="M107" i="1"/>
  <c r="M110" i="1"/>
  <c r="M104" i="1"/>
  <c r="M106" i="1"/>
  <c r="M108" i="1"/>
  <c r="M111" i="1"/>
  <c r="M112" i="1"/>
  <c r="M113" i="1"/>
  <c r="M115" i="1"/>
  <c r="M114" i="1"/>
  <c r="M116" i="1"/>
  <c r="M117" i="1"/>
  <c r="M118" i="1"/>
  <c r="M119" i="1"/>
  <c r="M120" i="1"/>
  <c r="M121" i="1"/>
  <c r="M122" i="1"/>
  <c r="M123" i="1"/>
  <c r="M128" i="1"/>
  <c r="M124" i="1"/>
  <c r="M126" i="1"/>
  <c r="M125" i="1"/>
  <c r="M127" i="1"/>
  <c r="M132" i="1"/>
  <c r="M133" i="1"/>
  <c r="M130" i="1"/>
  <c r="M131" i="1"/>
  <c r="M129" i="1"/>
  <c r="M134" i="1"/>
  <c r="M135" i="1"/>
  <c r="M138" i="1"/>
  <c r="M136" i="1"/>
  <c r="M139" i="1"/>
  <c r="M137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3" i="1"/>
  <c r="M152" i="1"/>
  <c r="M154" i="1"/>
  <c r="M33" i="1"/>
  <c r="M156" i="1" l="1"/>
</calcChain>
</file>

<file path=xl/sharedStrings.xml><?xml version="1.0" encoding="utf-8"?>
<sst xmlns="http://schemas.openxmlformats.org/spreadsheetml/2006/main" count="782" uniqueCount="295">
  <si>
    <t>Tekjur</t>
  </si>
  <si>
    <t>Laun og launtengd gjöld</t>
  </si>
  <si>
    <t>Svnr</t>
  </si>
  <si>
    <t>Skóli</t>
  </si>
  <si>
    <t>0000</t>
  </si>
  <si>
    <t>0000 Reykjavíkurborg</t>
  </si>
  <si>
    <t>Vesturbæjarskóli</t>
  </si>
  <si>
    <t>Grandaskóli</t>
  </si>
  <si>
    <t>Melaskóli</t>
  </si>
  <si>
    <t>Hagaskóli</t>
  </si>
  <si>
    <t>Austurbæjarskóli</t>
  </si>
  <si>
    <t>Hlíðaskóli</t>
  </si>
  <si>
    <t>Háteigsskóli</t>
  </si>
  <si>
    <t>Álftamýrarskóli</t>
  </si>
  <si>
    <t>Hvassaleitisskóli</t>
  </si>
  <si>
    <t>Breiðagerðisskóli</t>
  </si>
  <si>
    <t>Réttarholtsskóli</t>
  </si>
  <si>
    <t>Fossvogsskóli</t>
  </si>
  <si>
    <t>Vogaskóli</t>
  </si>
  <si>
    <t>Langholtsskóli</t>
  </si>
  <si>
    <t>Laugalækjarskóli</t>
  </si>
  <si>
    <t>Laugarnesskóli</t>
  </si>
  <si>
    <t>Breiðholtsskóli</t>
  </si>
  <si>
    <t>Ölduselsskóli</t>
  </si>
  <si>
    <t>Seljaskóli</t>
  </si>
  <si>
    <t>Fellaskóli, Rvík</t>
  </si>
  <si>
    <t>Hólabrekkuskóli</t>
  </si>
  <si>
    <t>Selásskóli</t>
  </si>
  <si>
    <t>Árbæjarskóli</t>
  </si>
  <si>
    <t>Ártúnsskóli</t>
  </si>
  <si>
    <t>Norðlingaskóli</t>
  </si>
  <si>
    <t>Foldaskóli</t>
  </si>
  <si>
    <t>Húsaskóli</t>
  </si>
  <si>
    <t>Borgarskóli/Engjaskóli</t>
  </si>
  <si>
    <t>Rimaskóli</t>
  </si>
  <si>
    <t>Hamraskóli</t>
  </si>
  <si>
    <t>Víkurskóli Rvík</t>
  </si>
  <si>
    <t xml:space="preserve">Ingunnarskóli </t>
  </si>
  <si>
    <t>Sæmundarskóli</t>
  </si>
  <si>
    <t>Klébergsskóli</t>
  </si>
  <si>
    <t>Dalskóli</t>
  </si>
  <si>
    <t>1000</t>
  </si>
  <si>
    <t>1000 Kópavogsbær</t>
  </si>
  <si>
    <t>Kópavogsskóli</t>
  </si>
  <si>
    <t>Kársnesskóli</t>
  </si>
  <si>
    <t>Snælandsskóli</t>
  </si>
  <si>
    <t>Salaskóli</t>
  </si>
  <si>
    <t>Smáraskóli</t>
  </si>
  <si>
    <t>Lindaskóli</t>
  </si>
  <si>
    <t>Hörðuvallaskóli</t>
  </si>
  <si>
    <t>Vatnsendaskóli</t>
  </si>
  <si>
    <t>Álfhólsskóli</t>
  </si>
  <si>
    <t>1100</t>
  </si>
  <si>
    <t>1100 Seltjarnarnesbær</t>
  </si>
  <si>
    <t>Grunnskóli Seltjarnarness</t>
  </si>
  <si>
    <t>1300</t>
  </si>
  <si>
    <t>1300 Garðabær</t>
  </si>
  <si>
    <t>Flataskóli</t>
  </si>
  <si>
    <t>Garðaskóli</t>
  </si>
  <si>
    <t>Hofsstaðaskóli</t>
  </si>
  <si>
    <t>Sjálandsskóli</t>
  </si>
  <si>
    <t>Álftanesskóli</t>
  </si>
  <si>
    <t>Urriðaholtsskóli</t>
  </si>
  <si>
    <t>1400</t>
  </si>
  <si>
    <t>1400 Hafnarfjarðarkaupstaður</t>
  </si>
  <si>
    <t>Lækjarskóli</t>
  </si>
  <si>
    <t>Öldutúnsskóli</t>
  </si>
  <si>
    <t>Víðistaðaskóli</t>
  </si>
  <si>
    <t>Engidalsskóli</t>
  </si>
  <si>
    <t>Setbergsskóli</t>
  </si>
  <si>
    <t>Áslandsskóli</t>
  </si>
  <si>
    <t>Hvaleyrarskóli</t>
  </si>
  <si>
    <t>Hraunvallaskóli</t>
  </si>
  <si>
    <t>Skarðshlíðarskóli</t>
  </si>
  <si>
    <t>1604</t>
  </si>
  <si>
    <t>1604 Mosfellsbær</t>
  </si>
  <si>
    <t>Varmárskóli</t>
  </si>
  <si>
    <t>Krikaskóli</t>
  </si>
  <si>
    <t>Lágafellsskóli</t>
  </si>
  <si>
    <t>Helgafellsskóli</t>
  </si>
  <si>
    <t>Kvíslarskóli</t>
  </si>
  <si>
    <t>2000</t>
  </si>
  <si>
    <t>2000 Reykjanesbær</t>
  </si>
  <si>
    <t>Myllubakkaskóli</t>
  </si>
  <si>
    <t>Holtaskóli</t>
  </si>
  <si>
    <t>Njarðvíkurskóli</t>
  </si>
  <si>
    <t>Heiðarskóli Rnes</t>
  </si>
  <si>
    <t>Akurskóli</t>
  </si>
  <si>
    <t>Háaleitisskóli Rnes</t>
  </si>
  <si>
    <t>Stapaskóli</t>
  </si>
  <si>
    <t>2506</t>
  </si>
  <si>
    <t>2506 Sveitarfélagið Vogar</t>
  </si>
  <si>
    <t>Stóru-Vogaskóli</t>
  </si>
  <si>
    <t>2510</t>
  </si>
  <si>
    <t>2510 Suðurnesjabær</t>
  </si>
  <si>
    <t>Sandgerðisskóli</t>
  </si>
  <si>
    <t>Gerðaskóli</t>
  </si>
  <si>
    <t>3000</t>
  </si>
  <si>
    <t>3000 Akraneskaupstaður</t>
  </si>
  <si>
    <t>Brekkubæjarskóli</t>
  </si>
  <si>
    <t>Grundaskóli</t>
  </si>
  <si>
    <t>3511</t>
  </si>
  <si>
    <t>3511 Hvalfjarðarsveit</t>
  </si>
  <si>
    <t>3609</t>
  </si>
  <si>
    <t>3609 Borgarbyggð</t>
  </si>
  <si>
    <t>Grunnskólinn í Borgarnesi</t>
  </si>
  <si>
    <t>Grunnskóli Borgarfjarðarsveitar</t>
  </si>
  <si>
    <t>3709</t>
  </si>
  <si>
    <t>3709 Grundarfjarðarbær</t>
  </si>
  <si>
    <t>Grunnskóli Grundarfjarðar</t>
  </si>
  <si>
    <t>3714</t>
  </si>
  <si>
    <t>3714 Snæfellsbær</t>
  </si>
  <si>
    <t>Grunnskóli Snæfellsbæjar</t>
  </si>
  <si>
    <t>3716</t>
  </si>
  <si>
    <t>3716 Sveitarfélagið Stykkishólmur</t>
  </si>
  <si>
    <t>Grunnskólinn í Stykkishólmi</t>
  </si>
  <si>
    <t>3811</t>
  </si>
  <si>
    <t>3811 Dalabyggð</t>
  </si>
  <si>
    <t>Auðarskóli</t>
  </si>
  <si>
    <t>4100</t>
  </si>
  <si>
    <t>4100 Bolungarvíkurkaupstaður</t>
  </si>
  <si>
    <t>Grunnskóli Bolungarvíkur</t>
  </si>
  <si>
    <t>4200</t>
  </si>
  <si>
    <t>4200 Ísafjarðarbær</t>
  </si>
  <si>
    <t>Grunnskólinn á Ísafirði</t>
  </si>
  <si>
    <t>Grunnskóli Önundarfjarðar</t>
  </si>
  <si>
    <t>Grunnskólinn Þingeyri</t>
  </si>
  <si>
    <t>Grunnskólinn á Suðureyri</t>
  </si>
  <si>
    <t>4502</t>
  </si>
  <si>
    <t>4502 Reykhólahreppur</t>
  </si>
  <si>
    <t>Reykhólaskóli</t>
  </si>
  <si>
    <t>4803</t>
  </si>
  <si>
    <t>4803 Súðavíkurhreppur</t>
  </si>
  <si>
    <t>Súðavíkurskóli</t>
  </si>
  <si>
    <t>4902</t>
  </si>
  <si>
    <t>4902 Kaldrananeshreppur</t>
  </si>
  <si>
    <t>Grunnskólinn á Drangsnesi</t>
  </si>
  <si>
    <t>4911</t>
  </si>
  <si>
    <t>4911 Strandabyggð</t>
  </si>
  <si>
    <t>Grunnskólinn Hólmavík</t>
  </si>
  <si>
    <t>5508</t>
  </si>
  <si>
    <t>5508 Húnaþing vestra</t>
  </si>
  <si>
    <t>Grunnskóli Hunaþing vestra</t>
  </si>
  <si>
    <t>5609</t>
  </si>
  <si>
    <t>5609 Sveitarfélagið Skagaströnd</t>
  </si>
  <si>
    <t>Höfðaskóli</t>
  </si>
  <si>
    <t>5613</t>
  </si>
  <si>
    <t>5613 Húnabyggð</t>
  </si>
  <si>
    <t>Húnaskóli</t>
  </si>
  <si>
    <t>5716</t>
  </si>
  <si>
    <t>5716 Skagafjörður</t>
  </si>
  <si>
    <t>Árskóli Sauðarkróki</t>
  </si>
  <si>
    <t>Grunnskólinn austan vatna</t>
  </si>
  <si>
    <t>Varmahlíðaskóli</t>
  </si>
  <si>
    <t>6000</t>
  </si>
  <si>
    <t>6000 Akureyrarbær</t>
  </si>
  <si>
    <t>Brekkuskóli</t>
  </si>
  <si>
    <t>Oddeyrarskóli</t>
  </si>
  <si>
    <t>Glerárskóli</t>
  </si>
  <si>
    <t>Lundarskóli</t>
  </si>
  <si>
    <t>Síðuskóli</t>
  </si>
  <si>
    <t>Giljaskóli</t>
  </si>
  <si>
    <t>Hríseyjarskóli</t>
  </si>
  <si>
    <t>Naustaskóli</t>
  </si>
  <si>
    <t>6100</t>
  </si>
  <si>
    <t>6100 Norðurþing</t>
  </si>
  <si>
    <t>Borgarhólsskóli</t>
  </si>
  <si>
    <t>Öxarfjarðarskóli</t>
  </si>
  <si>
    <t>6250</t>
  </si>
  <si>
    <t>6250 Fjallabyggð</t>
  </si>
  <si>
    <t>Grunnskóli Fjallabyggðar</t>
  </si>
  <si>
    <t>6400</t>
  </si>
  <si>
    <t>6400 Dalvíkurbyggð</t>
  </si>
  <si>
    <t>Dalvíkurskóli</t>
  </si>
  <si>
    <t>Árskógarskóli</t>
  </si>
  <si>
    <t>6513</t>
  </si>
  <si>
    <t>6513 Eyjafjarðarsveit</t>
  </si>
  <si>
    <t>Hrafnagilsskóli</t>
  </si>
  <si>
    <t>6515</t>
  </si>
  <si>
    <t>6515 Hörgársveit</t>
  </si>
  <si>
    <t>Þelamerkurskóli</t>
  </si>
  <si>
    <t>6601</t>
  </si>
  <si>
    <t>6601 Svalbarðsstrandarhreppur</t>
  </si>
  <si>
    <t>Valsárskóli</t>
  </si>
  <si>
    <t>6602</t>
  </si>
  <si>
    <t>6602 Grýtubakkahreppur</t>
  </si>
  <si>
    <t>Grenivíkurskóli</t>
  </si>
  <si>
    <t>6613</t>
  </si>
  <si>
    <t>6613 Þingeyjarsveit</t>
  </si>
  <si>
    <t>Reykjahlíðarskóli</t>
  </si>
  <si>
    <t>Stórutjarnarskóli</t>
  </si>
  <si>
    <t>Þingeyjaskóli</t>
  </si>
  <si>
    <t>6710</t>
  </si>
  <si>
    <t>6710 Langanesbyggð</t>
  </si>
  <si>
    <t>Grunnskólinn á Þórshöfn</t>
  </si>
  <si>
    <t>7300</t>
  </si>
  <si>
    <t>7300 Fjarðabyggð</t>
  </si>
  <si>
    <t>Nesskóli</t>
  </si>
  <si>
    <t>Grunnskóli Eskifjarðar</t>
  </si>
  <si>
    <t>Grunnskóli Reyðarfjarðar</t>
  </si>
  <si>
    <t>Grunnskóli Fáskrúðsfjarðar</t>
  </si>
  <si>
    <t>Grunnskólinn á Stöðvarfirði</t>
  </si>
  <si>
    <t>7400</t>
  </si>
  <si>
    <t>7400 Múlaþing</t>
  </si>
  <si>
    <t>Grunnsk. Egilsst. og Eiðum</t>
  </si>
  <si>
    <t xml:space="preserve">Seyðisfjarðarskóli  </t>
  </si>
  <si>
    <t>Djúpavogsskóli</t>
  </si>
  <si>
    <t>Fellaskóli, Múlaþ.</t>
  </si>
  <si>
    <t>Brúarásskóli</t>
  </si>
  <si>
    <t>7502</t>
  </si>
  <si>
    <t>7502 Vopnafjarðarhreppur</t>
  </si>
  <si>
    <t>Vopnafjarðarskóli</t>
  </si>
  <si>
    <t>8000</t>
  </si>
  <si>
    <t>8000 Vestmannaeyjabær</t>
  </si>
  <si>
    <t>Grunnskóli Vestmannaeyja</t>
  </si>
  <si>
    <t>8200</t>
  </si>
  <si>
    <t>8200 Sveitarfélagið Árborg</t>
  </si>
  <si>
    <t>Sunnulækjarskóli</t>
  </si>
  <si>
    <t>Barnaskólinn á Eb. og Stk.</t>
  </si>
  <si>
    <t>Vallaskóli</t>
  </si>
  <si>
    <t>Stekkjaskóli</t>
  </si>
  <si>
    <t>8401</t>
  </si>
  <si>
    <t>8401 Sveitarfélagið Hornafjörður</t>
  </si>
  <si>
    <t>Grunnskóli Hornafjarðar</t>
  </si>
  <si>
    <t>Grunnskólinn í Hofgarði</t>
  </si>
  <si>
    <t>8508</t>
  </si>
  <si>
    <t>8508 Mýrdalshreppur</t>
  </si>
  <si>
    <t>Víkurskóli Mýrdalshr.</t>
  </si>
  <si>
    <t>8509</t>
  </si>
  <si>
    <t>8509 Skaftárhreppur</t>
  </si>
  <si>
    <t>Kirkjubæjarskóli</t>
  </si>
  <si>
    <t>8613</t>
  </si>
  <si>
    <t>8613 Rangárþing eystra</t>
  </si>
  <si>
    <t>Hvolsskóli</t>
  </si>
  <si>
    <t>8614</t>
  </si>
  <si>
    <t>8614 Rangárþing ytra</t>
  </si>
  <si>
    <t>Grunnskólinn á Hellu</t>
  </si>
  <si>
    <t>Laugalandsskóli</t>
  </si>
  <si>
    <t>8710</t>
  </si>
  <si>
    <t>8710 Hrunamannahreppur</t>
  </si>
  <si>
    <t>Flúðaskóli</t>
  </si>
  <si>
    <t>8716</t>
  </si>
  <si>
    <t>8716 Hveragerðisbær</t>
  </si>
  <si>
    <t>Grunnskólinn í Hveragerði</t>
  </si>
  <si>
    <t>8717</t>
  </si>
  <si>
    <t>8717 Sveitarfélagið Ölfus</t>
  </si>
  <si>
    <t>Grunnskólinn í Þorlákshöfn</t>
  </si>
  <si>
    <t>8719</t>
  </si>
  <si>
    <t>8719 Grímsnes- og Grafningshreppur</t>
  </si>
  <si>
    <t>Kerhólsskóli</t>
  </si>
  <si>
    <t>8720</t>
  </si>
  <si>
    <t>8720 Skeiða- og Gnúpverjahreppur</t>
  </si>
  <si>
    <t>Þjórsárskóli</t>
  </si>
  <si>
    <t>8721</t>
  </si>
  <si>
    <t>8721 Bláskógabyggð</t>
  </si>
  <si>
    <t>Reykholtsskóli</t>
  </si>
  <si>
    <t>Bláskógaskóli á Laugarvatni</t>
  </si>
  <si>
    <t>8722</t>
  </si>
  <si>
    <t>8722 Flóahreppur</t>
  </si>
  <si>
    <t>Flóaskóli</t>
  </si>
  <si>
    <t>Ár</t>
  </si>
  <si>
    <t>Annar kostnaður án innri leigu og skólaakstur</t>
  </si>
  <si>
    <t>Sveitarfélag</t>
  </si>
  <si>
    <t>Annar kostnaður samtals</t>
  </si>
  <si>
    <t>Skólaakstur</t>
  </si>
  <si>
    <t>Innri húsaleiga (Eignasjóður)</t>
  </si>
  <si>
    <t>Kostnaður brúttó</t>
  </si>
  <si>
    <t>Kostnaður nettó</t>
  </si>
  <si>
    <t>Kostnaður brúttó á nemenda</t>
  </si>
  <si>
    <t>Kostnaður brúttó á nemenda (án innri leigu og skólaakstur)</t>
  </si>
  <si>
    <t>1-10</t>
  </si>
  <si>
    <t>1-7</t>
  </si>
  <si>
    <t>8-10</t>
  </si>
  <si>
    <t>7-10</t>
  </si>
  <si>
    <t>1-6</t>
  </si>
  <si>
    <t>1-4</t>
  </si>
  <si>
    <t>5-10</t>
  </si>
  <si>
    <t>Patreksskóli</t>
  </si>
  <si>
    <t>Tálknafjarðarskóli</t>
  </si>
  <si>
    <t>1-8</t>
  </si>
  <si>
    <t>Heiðarskóli Hvalfj.sv.</t>
  </si>
  <si>
    <t>4604 Vesturbyggð</t>
  </si>
  <si>
    <t>4604</t>
  </si>
  <si>
    <t>Bekkjardeild</t>
  </si>
  <si>
    <t>Nemendur</t>
  </si>
  <si>
    <t>Stærð skóla</t>
  </si>
  <si>
    <t>101 - 200</t>
  </si>
  <si>
    <t>201 - 300</t>
  </si>
  <si>
    <t>301 - 400</t>
  </si>
  <si>
    <t>401 - 500</t>
  </si>
  <si>
    <t>501 - 600</t>
  </si>
  <si>
    <t>601 &gt;</t>
  </si>
  <si>
    <t>51 - 100</t>
  </si>
  <si>
    <t>21 - 50</t>
  </si>
  <si>
    <t>0 - 20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</si>
</sst>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wrapText="1"/>
    </xf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B97FC-6C7D-4B56-81B6-26037BB97C2B}">
  <dimension ref="A1:Q165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4.5" x14ac:dyDescent="0.35"/>
  <cols>
    <col min="1" max="1" width="6.1796875" customWidth="1"/>
    <col min="2" max="2" width="6.6328125" customWidth="1"/>
    <col min="3" max="3" width="19.08984375" customWidth="1"/>
    <col min="4" max="4" width="21.26953125" customWidth="1"/>
    <col min="5" max="5" width="7.36328125" customWidth="1"/>
    <col min="6" max="6" width="9.7265625" customWidth="1"/>
    <col min="7" max="7" width="8.54296875" customWidth="1"/>
    <col min="8" max="8" width="13.6328125" customWidth="1"/>
    <col min="9" max="9" width="16.36328125" customWidth="1"/>
    <col min="10" max="10" width="13.453125" customWidth="1"/>
    <col min="11" max="11" width="12.453125" customWidth="1"/>
    <col min="12" max="12" width="14.1796875" customWidth="1"/>
    <col min="13" max="13" width="13.36328125" customWidth="1"/>
    <col min="14" max="14" width="14.6328125" customWidth="1"/>
    <col min="15" max="15" width="14.1796875" customWidth="1"/>
    <col min="16" max="16" width="13.453125" customWidth="1"/>
    <col min="17" max="17" width="16" customWidth="1"/>
  </cols>
  <sheetData>
    <row r="1" spans="1:17" ht="58" x14ac:dyDescent="0.35">
      <c r="A1" s="4" t="s">
        <v>260</v>
      </c>
      <c r="B1" s="4" t="s">
        <v>2</v>
      </c>
      <c r="C1" s="4" t="s">
        <v>262</v>
      </c>
      <c r="D1" s="4" t="s">
        <v>3</v>
      </c>
      <c r="E1" s="7" t="s">
        <v>283</v>
      </c>
      <c r="F1" s="4" t="s">
        <v>284</v>
      </c>
      <c r="G1" s="4" t="s">
        <v>285</v>
      </c>
      <c r="H1" s="4" t="s">
        <v>0</v>
      </c>
      <c r="I1" s="4" t="s">
        <v>1</v>
      </c>
      <c r="J1" s="4" t="s">
        <v>263</v>
      </c>
      <c r="K1" s="4" t="s">
        <v>264</v>
      </c>
      <c r="L1" s="4" t="s">
        <v>265</v>
      </c>
      <c r="M1" s="4" t="s">
        <v>261</v>
      </c>
      <c r="N1" s="4" t="s">
        <v>266</v>
      </c>
      <c r="O1" s="4" t="s">
        <v>267</v>
      </c>
      <c r="P1" s="5" t="s">
        <v>268</v>
      </c>
      <c r="Q1" s="5" t="s">
        <v>269</v>
      </c>
    </row>
    <row r="2" spans="1:17" x14ac:dyDescent="0.35">
      <c r="A2">
        <v>2025</v>
      </c>
      <c r="B2" t="s">
        <v>4</v>
      </c>
      <c r="C2" t="s">
        <v>5</v>
      </c>
      <c r="D2" t="s">
        <v>10</v>
      </c>
      <c r="E2" s="6" t="s">
        <v>270</v>
      </c>
      <c r="F2">
        <v>302</v>
      </c>
      <c r="G2" t="s">
        <v>288</v>
      </c>
      <c r="H2" s="1">
        <v>-20173957</v>
      </c>
      <c r="I2" s="1">
        <v>793447161</v>
      </c>
      <c r="J2" s="1">
        <v>376414748</v>
      </c>
      <c r="K2" s="1"/>
      <c r="L2" s="1">
        <v>274852049</v>
      </c>
      <c r="M2" s="1">
        <f>J2-K2-L2</f>
        <v>101562699</v>
      </c>
      <c r="N2" s="1">
        <v>1169861909</v>
      </c>
      <c r="O2" s="1">
        <v>1149687952</v>
      </c>
      <c r="P2" s="1">
        <f>N2/F2</f>
        <v>3873714.9304635762</v>
      </c>
      <c r="Q2" s="1">
        <f>(N2-L2-K2)/F2</f>
        <v>2963608.80794702</v>
      </c>
    </row>
    <row r="3" spans="1:17" x14ac:dyDescent="0.35">
      <c r="A3">
        <v>2025</v>
      </c>
      <c r="B3" t="s">
        <v>4</v>
      </c>
      <c r="C3" t="s">
        <v>5</v>
      </c>
      <c r="D3" t="s">
        <v>13</v>
      </c>
      <c r="E3" s="6" t="s">
        <v>270</v>
      </c>
      <c r="F3">
        <v>412</v>
      </c>
      <c r="G3" t="s">
        <v>289</v>
      </c>
      <c r="H3" s="1">
        <v>-33160711</v>
      </c>
      <c r="I3" s="1">
        <v>795814707</v>
      </c>
      <c r="J3" s="1">
        <v>373966731</v>
      </c>
      <c r="K3" s="1"/>
      <c r="L3" s="1">
        <v>225899236</v>
      </c>
      <c r="M3" s="1">
        <f>J3-K3-L3</f>
        <v>148067495</v>
      </c>
      <c r="N3" s="1">
        <v>1169781438</v>
      </c>
      <c r="O3" s="1">
        <v>1136620727</v>
      </c>
      <c r="P3" s="1">
        <f>N3/F3</f>
        <v>2839275.3349514562</v>
      </c>
      <c r="Q3" s="1">
        <f>(N3-L3-K3)/F3</f>
        <v>2290976.2184466021</v>
      </c>
    </row>
    <row r="4" spans="1:17" x14ac:dyDescent="0.35">
      <c r="A4">
        <v>2025</v>
      </c>
      <c r="B4" t="s">
        <v>4</v>
      </c>
      <c r="C4" t="s">
        <v>5</v>
      </c>
      <c r="D4" t="s">
        <v>28</v>
      </c>
      <c r="E4" s="6" t="s">
        <v>270</v>
      </c>
      <c r="F4">
        <v>751</v>
      </c>
      <c r="G4" t="s">
        <v>291</v>
      </c>
      <c r="H4" s="1">
        <v>-13937241</v>
      </c>
      <c r="I4" s="1">
        <v>1225323519</v>
      </c>
      <c r="J4" s="1">
        <v>515378292</v>
      </c>
      <c r="K4" s="1"/>
      <c r="L4" s="1">
        <v>334828220</v>
      </c>
      <c r="M4" s="1">
        <f>J4-K4-L4</f>
        <v>180550072</v>
      </c>
      <c r="N4" s="1">
        <v>1740701811</v>
      </c>
      <c r="O4" s="1">
        <v>1726764570</v>
      </c>
      <c r="P4" s="1">
        <f>N4/F4</f>
        <v>2317845.2876165113</v>
      </c>
      <c r="Q4" s="1">
        <f>(N4-L4-K4)/F4</f>
        <v>1872002.1185086551</v>
      </c>
    </row>
    <row r="5" spans="1:17" x14ac:dyDescent="0.35">
      <c r="A5">
        <v>2025</v>
      </c>
      <c r="B5" t="s">
        <v>4</v>
      </c>
      <c r="C5" t="s">
        <v>5</v>
      </c>
      <c r="D5" t="s">
        <v>29</v>
      </c>
      <c r="E5" s="6" t="s">
        <v>271</v>
      </c>
      <c r="F5">
        <v>153</v>
      </c>
      <c r="G5" t="s">
        <v>286</v>
      </c>
      <c r="H5" s="1">
        <v>-4396805</v>
      </c>
      <c r="I5" s="1">
        <v>228407401</v>
      </c>
      <c r="J5" s="1">
        <v>119502699</v>
      </c>
      <c r="K5" s="1"/>
      <c r="L5" s="1">
        <v>77569384</v>
      </c>
      <c r="M5" s="1">
        <f>J5-K5-L5</f>
        <v>41933315</v>
      </c>
      <c r="N5" s="1">
        <v>347910100</v>
      </c>
      <c r="O5" s="1">
        <v>343513295</v>
      </c>
      <c r="P5" s="1">
        <f>N5/F5</f>
        <v>2273922.222222222</v>
      </c>
      <c r="Q5" s="1">
        <f>(N5-L5-K5)/F5</f>
        <v>1766932.7843137255</v>
      </c>
    </row>
    <row r="6" spans="1:17" x14ac:dyDescent="0.35">
      <c r="A6">
        <v>2025</v>
      </c>
      <c r="B6" t="s">
        <v>4</v>
      </c>
      <c r="C6" t="s">
        <v>5</v>
      </c>
      <c r="D6" t="s">
        <v>33</v>
      </c>
      <c r="E6" s="6" t="s">
        <v>271</v>
      </c>
      <c r="F6">
        <v>434</v>
      </c>
      <c r="G6" t="s">
        <v>289</v>
      </c>
      <c r="H6" s="1">
        <v>-9324087</v>
      </c>
      <c r="I6" s="1">
        <v>1028363252</v>
      </c>
      <c r="J6" s="1">
        <v>563245036</v>
      </c>
      <c r="K6" s="1"/>
      <c r="L6" s="1">
        <v>392645838</v>
      </c>
      <c r="M6" s="1">
        <f>J6-K6-L6</f>
        <v>170599198</v>
      </c>
      <c r="N6" s="1">
        <v>1591608288</v>
      </c>
      <c r="O6" s="1">
        <v>1582284201</v>
      </c>
      <c r="P6" s="1">
        <f>N6/F6</f>
        <v>3667300.2027649768</v>
      </c>
      <c r="Q6" s="1">
        <f>(N6-L6-K6)/F6</f>
        <v>2762586.2903225808</v>
      </c>
    </row>
    <row r="7" spans="1:17" x14ac:dyDescent="0.35">
      <c r="A7">
        <v>2025</v>
      </c>
      <c r="B7" t="s">
        <v>4</v>
      </c>
      <c r="C7" t="s">
        <v>5</v>
      </c>
      <c r="D7" t="s">
        <v>15</v>
      </c>
      <c r="E7" s="6" t="s">
        <v>271</v>
      </c>
      <c r="F7">
        <v>351</v>
      </c>
      <c r="G7" t="s">
        <v>288</v>
      </c>
      <c r="H7" s="1">
        <v>-33097994</v>
      </c>
      <c r="I7" s="1">
        <v>726056094</v>
      </c>
      <c r="J7" s="1">
        <v>360393427</v>
      </c>
      <c r="K7" s="1"/>
      <c r="L7" s="1">
        <v>246709079</v>
      </c>
      <c r="M7" s="1">
        <f>J7-K7-L7</f>
        <v>113684348</v>
      </c>
      <c r="N7" s="1">
        <v>1086449521</v>
      </c>
      <c r="O7" s="1">
        <v>1053351527</v>
      </c>
      <c r="P7" s="1">
        <f>N7/F7</f>
        <v>3095297.7806267808</v>
      </c>
      <c r="Q7" s="1">
        <f>(N7-L7-K7)/F7</f>
        <v>2392422.9116809117</v>
      </c>
    </row>
    <row r="8" spans="1:17" x14ac:dyDescent="0.35">
      <c r="A8">
        <v>2025</v>
      </c>
      <c r="B8" t="s">
        <v>4</v>
      </c>
      <c r="C8" t="s">
        <v>5</v>
      </c>
      <c r="D8" t="s">
        <v>22</v>
      </c>
      <c r="E8" s="6" t="s">
        <v>271</v>
      </c>
      <c r="F8">
        <v>357</v>
      </c>
      <c r="G8" t="s">
        <v>288</v>
      </c>
      <c r="H8" s="1">
        <v>-4322167</v>
      </c>
      <c r="I8" s="1">
        <v>932706826</v>
      </c>
      <c r="J8" s="1">
        <v>430256629</v>
      </c>
      <c r="K8" s="1"/>
      <c r="L8" s="1">
        <v>295295550</v>
      </c>
      <c r="M8" s="1">
        <f>J8-K8-L8</f>
        <v>134961079</v>
      </c>
      <c r="N8" s="1">
        <v>1362963455</v>
      </c>
      <c r="O8" s="1">
        <v>1358641288</v>
      </c>
      <c r="P8" s="1">
        <f>N8/F8</f>
        <v>3817824.8039215687</v>
      </c>
      <c r="Q8" s="1">
        <f>(N8-L8-K8)/F8</f>
        <v>2990666.400560224</v>
      </c>
    </row>
    <row r="9" spans="1:17" x14ac:dyDescent="0.35">
      <c r="A9">
        <v>2025</v>
      </c>
      <c r="B9" t="s">
        <v>4</v>
      </c>
      <c r="C9" t="s">
        <v>5</v>
      </c>
      <c r="D9" t="s">
        <v>40</v>
      </c>
      <c r="E9" s="6" t="s">
        <v>270</v>
      </c>
      <c r="F9">
        <v>493</v>
      </c>
      <c r="G9" t="s">
        <v>289</v>
      </c>
      <c r="H9" s="1">
        <v>-4406696</v>
      </c>
      <c r="I9" s="1">
        <v>621136582</v>
      </c>
      <c r="J9" s="1">
        <v>587892631</v>
      </c>
      <c r="K9" s="1"/>
      <c r="L9" s="1">
        <v>469548491</v>
      </c>
      <c r="M9" s="1">
        <f>J9-K9-L9</f>
        <v>118344140</v>
      </c>
      <c r="N9" s="1">
        <v>1209029213</v>
      </c>
      <c r="O9" s="1">
        <v>1204622517</v>
      </c>
      <c r="P9" s="1">
        <f>N9/F9</f>
        <v>2452391.9127789047</v>
      </c>
      <c r="Q9" s="1">
        <f>(N9-L9-K9)/F9</f>
        <v>1499960.8965517241</v>
      </c>
    </row>
    <row r="10" spans="1:17" x14ac:dyDescent="0.35">
      <c r="A10">
        <v>2025</v>
      </c>
      <c r="B10" t="s">
        <v>4</v>
      </c>
      <c r="C10" t="s">
        <v>5</v>
      </c>
      <c r="D10" t="s">
        <v>25</v>
      </c>
      <c r="E10" s="6" t="s">
        <v>270</v>
      </c>
      <c r="F10">
        <v>362</v>
      </c>
      <c r="G10" t="s">
        <v>288</v>
      </c>
      <c r="H10" s="1">
        <v>-27261970</v>
      </c>
      <c r="I10" s="1">
        <v>1005637015</v>
      </c>
      <c r="J10" s="1">
        <v>405318688</v>
      </c>
      <c r="K10" s="1"/>
      <c r="L10" s="1">
        <v>268070270</v>
      </c>
      <c r="M10" s="1">
        <f>J10-K10-L10</f>
        <v>137248418</v>
      </c>
      <c r="N10" s="1">
        <v>1410955703</v>
      </c>
      <c r="O10" s="1">
        <v>1383693733</v>
      </c>
      <c r="P10" s="1">
        <f>N10/F10</f>
        <v>3897667.6878453037</v>
      </c>
      <c r="Q10" s="1">
        <f>(N10-L10-K10)/F10</f>
        <v>3157142.0801104973</v>
      </c>
    </row>
    <row r="11" spans="1:17" x14ac:dyDescent="0.35">
      <c r="A11">
        <v>2025</v>
      </c>
      <c r="B11" t="s">
        <v>4</v>
      </c>
      <c r="C11" t="s">
        <v>5</v>
      </c>
      <c r="D11" t="s">
        <v>31</v>
      </c>
      <c r="E11" s="6" t="s">
        <v>270</v>
      </c>
      <c r="F11">
        <v>458</v>
      </c>
      <c r="G11" t="s">
        <v>289</v>
      </c>
      <c r="H11" s="1">
        <v>-8372226</v>
      </c>
      <c r="I11" s="1">
        <v>1003036514</v>
      </c>
      <c r="J11" s="1">
        <v>407965353</v>
      </c>
      <c r="K11" s="1"/>
      <c r="L11" s="1">
        <v>292680702</v>
      </c>
      <c r="M11" s="1">
        <f>J11-K11-L11</f>
        <v>115284651</v>
      </c>
      <c r="N11" s="1">
        <v>1411001867</v>
      </c>
      <c r="O11" s="1">
        <v>1402629641</v>
      </c>
      <c r="P11" s="1">
        <f>N11/F11</f>
        <v>3080790.1026200876</v>
      </c>
      <c r="Q11" s="1">
        <f>(N11-L11-K11)/F11</f>
        <v>2441749.268558952</v>
      </c>
    </row>
    <row r="12" spans="1:17" x14ac:dyDescent="0.35">
      <c r="A12">
        <v>2025</v>
      </c>
      <c r="B12" t="s">
        <v>4</v>
      </c>
      <c r="C12" t="s">
        <v>5</v>
      </c>
      <c r="D12" t="s">
        <v>17</v>
      </c>
      <c r="E12" s="6" t="s">
        <v>271</v>
      </c>
      <c r="F12">
        <v>355</v>
      </c>
      <c r="G12" t="s">
        <v>288</v>
      </c>
      <c r="H12" s="1">
        <v>-2275604</v>
      </c>
      <c r="I12" s="1">
        <v>657167452</v>
      </c>
      <c r="J12" s="1">
        <v>379297131</v>
      </c>
      <c r="K12" s="1"/>
      <c r="L12" s="1">
        <v>266305001</v>
      </c>
      <c r="M12" s="1">
        <f>J12-K12-L12</f>
        <v>112992130</v>
      </c>
      <c r="N12" s="1">
        <v>1036464583</v>
      </c>
      <c r="O12" s="1">
        <v>1034188979</v>
      </c>
      <c r="P12" s="1">
        <f>N12/F12</f>
        <v>2919618.543661972</v>
      </c>
      <c r="Q12" s="1">
        <f>(N12-L12-K12)/F12</f>
        <v>2169463.6112676058</v>
      </c>
    </row>
    <row r="13" spans="1:17" x14ac:dyDescent="0.35">
      <c r="A13">
        <v>2025</v>
      </c>
      <c r="B13" t="s">
        <v>4</v>
      </c>
      <c r="C13" t="s">
        <v>5</v>
      </c>
      <c r="D13" t="s">
        <v>7</v>
      </c>
      <c r="E13" s="6" t="s">
        <v>271</v>
      </c>
      <c r="F13">
        <v>337</v>
      </c>
      <c r="G13" t="s">
        <v>288</v>
      </c>
      <c r="H13" s="1">
        <v>-13775701</v>
      </c>
      <c r="I13" s="1">
        <v>604052767</v>
      </c>
      <c r="J13" s="1">
        <v>288000193</v>
      </c>
      <c r="K13" s="1"/>
      <c r="L13" s="1">
        <v>196556006</v>
      </c>
      <c r="M13" s="1">
        <f>J13-K13-L13</f>
        <v>91444187</v>
      </c>
      <c r="N13" s="1">
        <v>892052960</v>
      </c>
      <c r="O13" s="1">
        <v>878277259</v>
      </c>
      <c r="P13" s="1">
        <f>N13/F13</f>
        <v>2647041.4243323444</v>
      </c>
      <c r="Q13" s="1">
        <f>(N13-L13-K13)/F13</f>
        <v>2063789.1810089021</v>
      </c>
    </row>
    <row r="14" spans="1:17" x14ac:dyDescent="0.35">
      <c r="A14">
        <v>2025</v>
      </c>
      <c r="B14" t="s">
        <v>4</v>
      </c>
      <c r="C14" t="s">
        <v>5</v>
      </c>
      <c r="D14" t="s">
        <v>9</v>
      </c>
      <c r="E14" s="6" t="s">
        <v>272</v>
      </c>
      <c r="F14">
        <v>648</v>
      </c>
      <c r="G14" t="s">
        <v>291</v>
      </c>
      <c r="H14" s="1">
        <v>-15580645</v>
      </c>
      <c r="I14" s="1">
        <v>944507930</v>
      </c>
      <c r="J14" s="1">
        <v>515212205</v>
      </c>
      <c r="K14" s="1"/>
      <c r="L14" s="1">
        <v>330735239</v>
      </c>
      <c r="M14" s="1">
        <f>J14-K14-L14</f>
        <v>184476966</v>
      </c>
      <c r="N14" s="1">
        <v>1459720135</v>
      </c>
      <c r="O14" s="1">
        <v>1444139490</v>
      </c>
      <c r="P14" s="1">
        <f>N14/F14</f>
        <v>2252654.5293209879</v>
      </c>
      <c r="Q14" s="1">
        <f>(N14-L14-K14)/F14</f>
        <v>1742260.6419753085</v>
      </c>
    </row>
    <row r="15" spans="1:17" x14ac:dyDescent="0.35">
      <c r="A15">
        <v>2025</v>
      </c>
      <c r="B15" t="s">
        <v>4</v>
      </c>
      <c r="C15" t="s">
        <v>5</v>
      </c>
      <c r="D15" t="s">
        <v>35</v>
      </c>
      <c r="E15" s="6" t="s">
        <v>271</v>
      </c>
      <c r="F15">
        <v>230</v>
      </c>
      <c r="G15" t="s">
        <v>287</v>
      </c>
      <c r="H15" s="1">
        <v>-9870239</v>
      </c>
      <c r="I15" s="1">
        <v>559520466</v>
      </c>
      <c r="J15" s="1">
        <v>300997076</v>
      </c>
      <c r="K15" s="1"/>
      <c r="L15" s="1">
        <v>196547200</v>
      </c>
      <c r="M15" s="1">
        <f>J15-K15-L15</f>
        <v>104449876</v>
      </c>
      <c r="N15" s="1">
        <v>860517542</v>
      </c>
      <c r="O15" s="1">
        <v>850647303</v>
      </c>
      <c r="P15" s="1">
        <f>N15/F15</f>
        <v>3741380.6173913046</v>
      </c>
      <c r="Q15" s="1">
        <f>(N15-L15-K15)/F15</f>
        <v>2886827.5739130434</v>
      </c>
    </row>
    <row r="16" spans="1:17" x14ac:dyDescent="0.35">
      <c r="A16">
        <v>2025</v>
      </c>
      <c r="B16" t="s">
        <v>4</v>
      </c>
      <c r="C16" t="s">
        <v>5</v>
      </c>
      <c r="D16" t="s">
        <v>12</v>
      </c>
      <c r="E16" s="6" t="s">
        <v>270</v>
      </c>
      <c r="F16">
        <v>492</v>
      </c>
      <c r="G16" t="s">
        <v>289</v>
      </c>
      <c r="H16" s="1">
        <v>-11951031</v>
      </c>
      <c r="I16" s="1">
        <v>925906502</v>
      </c>
      <c r="J16" s="1">
        <v>317781007</v>
      </c>
      <c r="K16" s="1"/>
      <c r="L16" s="1">
        <v>189850566</v>
      </c>
      <c r="M16" s="1">
        <f>J16-K16-L16</f>
        <v>127930441</v>
      </c>
      <c r="N16" s="1">
        <v>1243687509</v>
      </c>
      <c r="O16" s="1">
        <v>1231736478</v>
      </c>
      <c r="P16" s="1">
        <f>N16/F16</f>
        <v>2527820.1402439023</v>
      </c>
      <c r="Q16" s="1">
        <f>(N16-L16-K16)/F16</f>
        <v>2141945.0060975607</v>
      </c>
    </row>
    <row r="17" spans="1:17" x14ac:dyDescent="0.35">
      <c r="A17">
        <v>2025</v>
      </c>
      <c r="B17" t="s">
        <v>4</v>
      </c>
      <c r="C17" t="s">
        <v>5</v>
      </c>
      <c r="D17" t="s">
        <v>11</v>
      </c>
      <c r="E17" s="6" t="s">
        <v>270</v>
      </c>
      <c r="F17">
        <v>611</v>
      </c>
      <c r="G17" t="s">
        <v>291</v>
      </c>
      <c r="H17" s="1">
        <v>-23364056</v>
      </c>
      <c r="I17" s="1">
        <v>1243474008</v>
      </c>
      <c r="J17" s="1">
        <v>530727699</v>
      </c>
      <c r="K17" s="1"/>
      <c r="L17" s="1">
        <v>312723916</v>
      </c>
      <c r="M17" s="1">
        <f>J17-K17-L17</f>
        <v>218003783</v>
      </c>
      <c r="N17" s="1">
        <v>1774201707</v>
      </c>
      <c r="O17" s="1">
        <v>1750837651</v>
      </c>
      <c r="P17" s="1">
        <f>N17/F17</f>
        <v>2903767.1145662847</v>
      </c>
      <c r="Q17" s="1">
        <f>(N17-L17-K17)/F17</f>
        <v>2391944.0114566283</v>
      </c>
    </row>
    <row r="18" spans="1:17" x14ac:dyDescent="0.35">
      <c r="A18">
        <v>2025</v>
      </c>
      <c r="B18" t="s">
        <v>4</v>
      </c>
      <c r="C18" t="s">
        <v>5</v>
      </c>
      <c r="D18" t="s">
        <v>26</v>
      </c>
      <c r="E18" s="6" t="s">
        <v>270</v>
      </c>
      <c r="F18">
        <v>496</v>
      </c>
      <c r="G18" t="s">
        <v>289</v>
      </c>
      <c r="H18" s="1">
        <v>-3435887</v>
      </c>
      <c r="I18" s="1">
        <v>923432962</v>
      </c>
      <c r="J18" s="1">
        <v>442511800</v>
      </c>
      <c r="K18" s="1"/>
      <c r="L18" s="1">
        <v>253174042</v>
      </c>
      <c r="M18" s="1">
        <f>J18-K18-L18</f>
        <v>189337758</v>
      </c>
      <c r="N18" s="1">
        <v>1365944762</v>
      </c>
      <c r="O18" s="1">
        <v>1362508875</v>
      </c>
      <c r="P18" s="1">
        <f>N18/F18</f>
        <v>2753920.8911290322</v>
      </c>
      <c r="Q18" s="1">
        <f>(N18-L18-K18)/F18</f>
        <v>2243489.3548387098</v>
      </c>
    </row>
    <row r="19" spans="1:17" x14ac:dyDescent="0.35">
      <c r="A19">
        <v>2025</v>
      </c>
      <c r="B19" t="s">
        <v>4</v>
      </c>
      <c r="C19" t="s">
        <v>5</v>
      </c>
      <c r="D19" t="s">
        <v>32</v>
      </c>
      <c r="E19" s="6" t="s">
        <v>271</v>
      </c>
      <c r="F19">
        <v>152</v>
      </c>
      <c r="G19" t="s">
        <v>286</v>
      </c>
      <c r="H19" s="1">
        <v>-8496792</v>
      </c>
      <c r="I19" s="1">
        <v>395936912</v>
      </c>
      <c r="J19" s="1">
        <v>261246825</v>
      </c>
      <c r="K19" s="1"/>
      <c r="L19" s="1">
        <v>189635977</v>
      </c>
      <c r="M19" s="1">
        <f>J19-K19-L19</f>
        <v>71610848</v>
      </c>
      <c r="N19" s="1">
        <v>657183737</v>
      </c>
      <c r="O19" s="1">
        <v>648686945</v>
      </c>
      <c r="P19" s="1">
        <f>N19/F19</f>
        <v>4323577.2171052629</v>
      </c>
      <c r="Q19" s="1">
        <f>(N19-L19-K19)/F19</f>
        <v>3075972.1052631577</v>
      </c>
    </row>
    <row r="20" spans="1:17" x14ac:dyDescent="0.35">
      <c r="A20">
        <v>2025</v>
      </c>
      <c r="B20" t="s">
        <v>4</v>
      </c>
      <c r="C20" t="s">
        <v>5</v>
      </c>
      <c r="D20" t="s">
        <v>14</v>
      </c>
      <c r="E20" s="6" t="s">
        <v>271</v>
      </c>
      <c r="F20">
        <v>228</v>
      </c>
      <c r="G20" t="s">
        <v>287</v>
      </c>
      <c r="H20" s="1">
        <v>-24766335</v>
      </c>
      <c r="I20" s="1">
        <v>586406878</v>
      </c>
      <c r="J20" s="1">
        <v>293025169</v>
      </c>
      <c r="K20" s="1"/>
      <c r="L20" s="1">
        <v>188371286</v>
      </c>
      <c r="M20" s="1">
        <f>J20-K20-L20</f>
        <v>104653883</v>
      </c>
      <c r="N20" s="1">
        <v>879432047</v>
      </c>
      <c r="O20" s="1">
        <v>854665712</v>
      </c>
      <c r="P20" s="1">
        <f>N20/F20</f>
        <v>3857158.1008771928</v>
      </c>
      <c r="Q20" s="1">
        <f>(N20-L20-K20)/F20</f>
        <v>3030968.25</v>
      </c>
    </row>
    <row r="21" spans="1:17" x14ac:dyDescent="0.35">
      <c r="A21">
        <v>2025</v>
      </c>
      <c r="B21" t="s">
        <v>4</v>
      </c>
      <c r="C21" t="s">
        <v>5</v>
      </c>
      <c r="D21" t="s">
        <v>37</v>
      </c>
      <c r="E21" s="6" t="s">
        <v>270</v>
      </c>
      <c r="F21">
        <v>298</v>
      </c>
      <c r="G21" t="s">
        <v>287</v>
      </c>
      <c r="H21" s="1">
        <v>-8027250</v>
      </c>
      <c r="I21" s="1">
        <v>709079326</v>
      </c>
      <c r="J21" s="1">
        <v>349536190</v>
      </c>
      <c r="K21" s="1"/>
      <c r="L21" s="1">
        <v>249607425</v>
      </c>
      <c r="M21" s="1">
        <f>J21-K21-L21</f>
        <v>99928765</v>
      </c>
      <c r="N21" s="1">
        <v>1058615516</v>
      </c>
      <c r="O21" s="1">
        <v>1050588266</v>
      </c>
      <c r="P21" s="1">
        <f>N21/F21</f>
        <v>3552401.0604026844</v>
      </c>
      <c r="Q21" s="1">
        <f>(N21-L21-K21)/F21</f>
        <v>2714792.2516778521</v>
      </c>
    </row>
    <row r="22" spans="1:17" x14ac:dyDescent="0.35">
      <c r="A22">
        <v>2025</v>
      </c>
      <c r="B22" t="s">
        <v>4</v>
      </c>
      <c r="C22" t="s">
        <v>5</v>
      </c>
      <c r="D22" t="s">
        <v>39</v>
      </c>
      <c r="E22" s="6" t="s">
        <v>270</v>
      </c>
      <c r="F22">
        <v>128</v>
      </c>
      <c r="G22" t="s">
        <v>286</v>
      </c>
      <c r="H22" s="1">
        <v>-2700574</v>
      </c>
      <c r="I22" s="1">
        <v>349017191</v>
      </c>
      <c r="J22" s="1">
        <v>182813999</v>
      </c>
      <c r="K22" s="1"/>
      <c r="L22" s="1">
        <v>128768352</v>
      </c>
      <c r="M22" s="1">
        <f>J22-K22-L22</f>
        <v>54045647</v>
      </c>
      <c r="N22" s="1">
        <v>531831190</v>
      </c>
      <c r="O22" s="1">
        <v>529130616</v>
      </c>
      <c r="P22" s="1">
        <f>N22/F22</f>
        <v>4154931.171875</v>
      </c>
      <c r="Q22" s="1">
        <f>(N22-L22-K22)/F22</f>
        <v>3148928.421875</v>
      </c>
    </row>
    <row r="23" spans="1:17" x14ac:dyDescent="0.35">
      <c r="A23">
        <v>2025</v>
      </c>
      <c r="B23" t="s">
        <v>4</v>
      </c>
      <c r="C23" t="s">
        <v>5</v>
      </c>
      <c r="D23" t="s">
        <v>19</v>
      </c>
      <c r="E23" s="6" t="s">
        <v>270</v>
      </c>
      <c r="F23">
        <v>656</v>
      </c>
      <c r="G23" t="s">
        <v>291</v>
      </c>
      <c r="H23" s="1">
        <v>-6086977</v>
      </c>
      <c r="I23" s="1">
        <v>1255936769</v>
      </c>
      <c r="J23" s="1">
        <v>547814309</v>
      </c>
      <c r="K23" s="1"/>
      <c r="L23" s="1">
        <v>370423486</v>
      </c>
      <c r="M23" s="1">
        <f>J23-K23-L23</f>
        <v>177390823</v>
      </c>
      <c r="N23" s="1">
        <v>1803751078</v>
      </c>
      <c r="O23" s="1">
        <v>1797664101</v>
      </c>
      <c r="P23" s="1">
        <f>N23/F23</f>
        <v>2749620.5457317075</v>
      </c>
      <c r="Q23" s="1">
        <f>(N23-L23-K23)/F23</f>
        <v>2184950.5975609757</v>
      </c>
    </row>
    <row r="24" spans="1:17" x14ac:dyDescent="0.35">
      <c r="A24">
        <v>2025</v>
      </c>
      <c r="B24" t="s">
        <v>4</v>
      </c>
      <c r="C24" t="s">
        <v>5</v>
      </c>
      <c r="D24" t="s">
        <v>20</v>
      </c>
      <c r="E24" s="6" t="s">
        <v>273</v>
      </c>
      <c r="F24">
        <v>404</v>
      </c>
      <c r="G24" t="s">
        <v>289</v>
      </c>
      <c r="H24" s="1">
        <v>-6921729</v>
      </c>
      <c r="I24" s="1">
        <v>743635482</v>
      </c>
      <c r="J24" s="1">
        <v>351621571</v>
      </c>
      <c r="K24" s="1"/>
      <c r="L24" s="1">
        <v>217882157</v>
      </c>
      <c r="M24" s="1">
        <f>J24-K24-L24</f>
        <v>133739414</v>
      </c>
      <c r="N24" s="1">
        <v>1095257053</v>
      </c>
      <c r="O24" s="1">
        <v>1088335324</v>
      </c>
      <c r="P24" s="1">
        <f>N24/F24</f>
        <v>2711032.3094059406</v>
      </c>
      <c r="Q24" s="1">
        <f>(N24-L24-K24)/F24</f>
        <v>2171720.0396039602</v>
      </c>
    </row>
    <row r="25" spans="1:17" x14ac:dyDescent="0.35">
      <c r="A25">
        <v>2025</v>
      </c>
      <c r="B25" t="s">
        <v>4</v>
      </c>
      <c r="C25" t="s">
        <v>5</v>
      </c>
      <c r="D25" t="s">
        <v>21</v>
      </c>
      <c r="E25" s="6" t="s">
        <v>274</v>
      </c>
      <c r="F25">
        <v>513</v>
      </c>
      <c r="G25" t="s">
        <v>290</v>
      </c>
      <c r="H25" s="1">
        <v>-5079947</v>
      </c>
      <c r="I25" s="1">
        <v>948997925</v>
      </c>
      <c r="J25" s="1">
        <v>437912754</v>
      </c>
      <c r="K25" s="1"/>
      <c r="L25" s="1">
        <v>282726667</v>
      </c>
      <c r="M25" s="1">
        <f>J25-K25-L25</f>
        <v>155186087</v>
      </c>
      <c r="N25" s="1">
        <v>1386910679</v>
      </c>
      <c r="O25" s="1">
        <v>1381830732</v>
      </c>
      <c r="P25" s="1">
        <f>N25/F25</f>
        <v>2703529.5886939573</v>
      </c>
      <c r="Q25" s="1">
        <f>(N25-L25-K25)/F25</f>
        <v>2152405.4814814813</v>
      </c>
    </row>
    <row r="26" spans="1:17" x14ac:dyDescent="0.35">
      <c r="A26">
        <v>2025</v>
      </c>
      <c r="B26" t="s">
        <v>4</v>
      </c>
      <c r="C26" t="s">
        <v>5</v>
      </c>
      <c r="D26" t="s">
        <v>8</v>
      </c>
      <c r="E26" s="6" t="s">
        <v>271</v>
      </c>
      <c r="F26">
        <v>508</v>
      </c>
      <c r="G26" t="s">
        <v>290</v>
      </c>
      <c r="H26" s="1">
        <v>-8259792</v>
      </c>
      <c r="I26" s="1">
        <v>909667314</v>
      </c>
      <c r="J26" s="1">
        <v>350071730</v>
      </c>
      <c r="K26" s="1"/>
      <c r="L26" s="1">
        <v>226174158</v>
      </c>
      <c r="M26" s="1">
        <f>J26-K26-L26</f>
        <v>123897572</v>
      </c>
      <c r="N26" s="1">
        <v>1259739044</v>
      </c>
      <c r="O26" s="1">
        <v>1251479252</v>
      </c>
      <c r="P26" s="1">
        <f>N26/F26</f>
        <v>2479801.2677165354</v>
      </c>
      <c r="Q26" s="1">
        <f>(N26-L26-K26)/F26</f>
        <v>2034576.5472440945</v>
      </c>
    </row>
    <row r="27" spans="1:17" x14ac:dyDescent="0.35">
      <c r="A27">
        <v>2025</v>
      </c>
      <c r="B27" t="s">
        <v>4</v>
      </c>
      <c r="C27" t="s">
        <v>5</v>
      </c>
      <c r="D27" t="s">
        <v>30</v>
      </c>
      <c r="E27" s="6" t="s">
        <v>270</v>
      </c>
      <c r="F27">
        <v>545</v>
      </c>
      <c r="G27" t="s">
        <v>290</v>
      </c>
      <c r="H27" s="1">
        <v>-21065413</v>
      </c>
      <c r="I27" s="1">
        <v>1007388277</v>
      </c>
      <c r="J27" s="1">
        <v>617927357</v>
      </c>
      <c r="K27" s="1"/>
      <c r="L27" s="1">
        <v>446250350</v>
      </c>
      <c r="M27" s="1">
        <f>J27-K27-L27</f>
        <v>171677007</v>
      </c>
      <c r="N27" s="1">
        <v>1625315634</v>
      </c>
      <c r="O27" s="1">
        <v>1604250221</v>
      </c>
      <c r="P27" s="1">
        <f>N27/F27</f>
        <v>2982230.5211009174</v>
      </c>
      <c r="Q27" s="1">
        <f>(N27-L27-K27)/F27</f>
        <v>2163422.5394495414</v>
      </c>
    </row>
    <row r="28" spans="1:17" x14ac:dyDescent="0.35">
      <c r="A28">
        <v>2025</v>
      </c>
      <c r="B28" t="s">
        <v>4</v>
      </c>
      <c r="C28" t="s">
        <v>5</v>
      </c>
      <c r="D28" t="s">
        <v>16</v>
      </c>
      <c r="E28" s="6" t="s">
        <v>272</v>
      </c>
      <c r="F28">
        <v>446</v>
      </c>
      <c r="G28" t="s">
        <v>289</v>
      </c>
      <c r="H28" s="1">
        <v>-5971352</v>
      </c>
      <c r="I28" s="1">
        <v>793024880</v>
      </c>
      <c r="J28" s="1">
        <v>360840908</v>
      </c>
      <c r="K28" s="1"/>
      <c r="L28" s="1">
        <v>230251153</v>
      </c>
      <c r="M28" s="1">
        <f>J28-K28-L28</f>
        <v>130589755</v>
      </c>
      <c r="N28" s="1">
        <v>1153865788</v>
      </c>
      <c r="O28" s="1">
        <v>1147894436</v>
      </c>
      <c r="P28" s="1">
        <f>N28/F28</f>
        <v>2587143.0224215249</v>
      </c>
      <c r="Q28" s="1">
        <f>(N28-L28-K28)/F28</f>
        <v>2070884.8318385649</v>
      </c>
    </row>
    <row r="29" spans="1:17" x14ac:dyDescent="0.35">
      <c r="A29">
        <v>2025</v>
      </c>
      <c r="B29" t="s">
        <v>4</v>
      </c>
      <c r="C29" t="s">
        <v>5</v>
      </c>
      <c r="D29" t="s">
        <v>34</v>
      </c>
      <c r="E29" s="6" t="s">
        <v>270</v>
      </c>
      <c r="F29">
        <v>504</v>
      </c>
      <c r="G29" t="s">
        <v>290</v>
      </c>
      <c r="H29" s="1">
        <v>-8127113</v>
      </c>
      <c r="I29" s="1">
        <v>963384233</v>
      </c>
      <c r="J29" s="1">
        <v>427656387</v>
      </c>
      <c r="K29" s="1"/>
      <c r="L29" s="1">
        <v>295638523</v>
      </c>
      <c r="M29" s="1">
        <f>J29-K29-L29</f>
        <v>132017864</v>
      </c>
      <c r="N29" s="1">
        <v>1391040620</v>
      </c>
      <c r="O29" s="1">
        <v>1382913507</v>
      </c>
      <c r="P29" s="1">
        <f>N29/F29</f>
        <v>2760001.2301587299</v>
      </c>
      <c r="Q29" s="1">
        <f>(N29-L29-K29)/F29</f>
        <v>2173416.8591269841</v>
      </c>
    </row>
    <row r="30" spans="1:17" x14ac:dyDescent="0.35">
      <c r="A30">
        <v>2025</v>
      </c>
      <c r="B30" t="s">
        <v>4</v>
      </c>
      <c r="C30" t="s">
        <v>5</v>
      </c>
      <c r="D30" t="s">
        <v>27</v>
      </c>
      <c r="E30" s="6" t="s">
        <v>271</v>
      </c>
      <c r="F30">
        <v>173</v>
      </c>
      <c r="G30" t="s">
        <v>286</v>
      </c>
      <c r="H30" s="1">
        <v>-1494105</v>
      </c>
      <c r="I30" s="1">
        <v>420096533</v>
      </c>
      <c r="J30" s="1">
        <v>266430092</v>
      </c>
      <c r="K30" s="1"/>
      <c r="L30" s="1">
        <v>190212661</v>
      </c>
      <c r="M30" s="1">
        <f>J30-K30-L30</f>
        <v>76217431</v>
      </c>
      <c r="N30" s="1">
        <v>686526625</v>
      </c>
      <c r="O30" s="1">
        <v>685032520</v>
      </c>
      <c r="P30" s="1">
        <f>N30/F30</f>
        <v>3968361.9942196533</v>
      </c>
      <c r="Q30" s="1">
        <f>(N30-L30-K30)/F30</f>
        <v>2868866.8439306361</v>
      </c>
    </row>
    <row r="31" spans="1:17" x14ac:dyDescent="0.35">
      <c r="A31">
        <v>2025</v>
      </c>
      <c r="B31" t="s">
        <v>4</v>
      </c>
      <c r="C31" t="s">
        <v>5</v>
      </c>
      <c r="D31" t="s">
        <v>24</v>
      </c>
      <c r="E31" s="6" t="s">
        <v>270</v>
      </c>
      <c r="F31">
        <v>668</v>
      </c>
      <c r="G31" t="s">
        <v>291</v>
      </c>
      <c r="H31" s="1">
        <v>-18610179</v>
      </c>
      <c r="I31" s="1">
        <v>1242735227</v>
      </c>
      <c r="J31" s="1">
        <v>387837811</v>
      </c>
      <c r="K31" s="1"/>
      <c r="L31" s="1">
        <v>238506054</v>
      </c>
      <c r="M31" s="1">
        <f>J31-K31-L31</f>
        <v>149331757</v>
      </c>
      <c r="N31" s="1">
        <v>1630573038</v>
      </c>
      <c r="O31" s="1">
        <v>1611962859</v>
      </c>
      <c r="P31" s="1">
        <f>N31/F31</f>
        <v>2440977.6017964073</v>
      </c>
      <c r="Q31" s="1">
        <f>(N31-L31-K31)/F31</f>
        <v>2083932.610778443</v>
      </c>
    </row>
    <row r="32" spans="1:17" x14ac:dyDescent="0.35">
      <c r="A32">
        <v>2025</v>
      </c>
      <c r="B32" t="s">
        <v>4</v>
      </c>
      <c r="C32" t="s">
        <v>5</v>
      </c>
      <c r="D32" t="s">
        <v>38</v>
      </c>
      <c r="E32" s="6" t="s">
        <v>270</v>
      </c>
      <c r="F32">
        <v>401</v>
      </c>
      <c r="G32" t="s">
        <v>289</v>
      </c>
      <c r="H32" s="1">
        <v>-4100403</v>
      </c>
      <c r="I32" s="1">
        <v>810882121</v>
      </c>
      <c r="J32" s="1">
        <v>466076181</v>
      </c>
      <c r="K32" s="1"/>
      <c r="L32" s="1">
        <v>356629232</v>
      </c>
      <c r="M32" s="1">
        <f>J32-K32-L32</f>
        <v>109446949</v>
      </c>
      <c r="N32" s="1">
        <v>1276958302</v>
      </c>
      <c r="O32" s="1">
        <v>1272857899</v>
      </c>
      <c r="P32" s="1">
        <f>N32/F32</f>
        <v>3184434.668329177</v>
      </c>
      <c r="Q32" s="1">
        <f>(N32-L32-K32)/F32</f>
        <v>2295084.9625935163</v>
      </c>
    </row>
    <row r="33" spans="1:17" x14ac:dyDescent="0.35">
      <c r="A33">
        <v>2025</v>
      </c>
      <c r="B33" t="s">
        <v>4</v>
      </c>
      <c r="C33" t="s">
        <v>5</v>
      </c>
      <c r="D33" t="s">
        <v>6</v>
      </c>
      <c r="E33" s="6" t="s">
        <v>271</v>
      </c>
      <c r="F33">
        <v>296</v>
      </c>
      <c r="G33" t="s">
        <v>287</v>
      </c>
      <c r="H33" s="1">
        <v>-13722530</v>
      </c>
      <c r="I33" s="1">
        <v>614026012</v>
      </c>
      <c r="J33" s="1">
        <v>403139942</v>
      </c>
      <c r="K33" s="1"/>
      <c r="L33" s="1">
        <v>288838788</v>
      </c>
      <c r="M33" s="1">
        <f>J33-K33-L33</f>
        <v>114301154</v>
      </c>
      <c r="N33" s="1">
        <v>1017165954</v>
      </c>
      <c r="O33" s="1">
        <v>1003443424</v>
      </c>
      <c r="P33" s="1">
        <f>N33/F33</f>
        <v>3436371.4662162163</v>
      </c>
      <c r="Q33" s="1">
        <f>(N33-L33-K33)/F33</f>
        <v>2460564.75</v>
      </c>
    </row>
    <row r="34" spans="1:17" x14ac:dyDescent="0.35">
      <c r="A34">
        <v>2025</v>
      </c>
      <c r="B34" t="s">
        <v>4</v>
      </c>
      <c r="C34" t="s">
        <v>5</v>
      </c>
      <c r="D34" t="s">
        <v>36</v>
      </c>
      <c r="E34" s="6" t="s">
        <v>272</v>
      </c>
      <c r="F34">
        <v>227</v>
      </c>
      <c r="G34" t="s">
        <v>287</v>
      </c>
      <c r="H34" s="1">
        <v>-2758677</v>
      </c>
      <c r="I34" s="1">
        <v>457244670</v>
      </c>
      <c r="J34" s="1">
        <v>259887351</v>
      </c>
      <c r="K34" s="1"/>
      <c r="L34" s="1">
        <v>171787719</v>
      </c>
      <c r="M34" s="1">
        <f>J34-K34-L34</f>
        <v>88099632</v>
      </c>
      <c r="N34" s="1">
        <v>717132021</v>
      </c>
      <c r="O34" s="1">
        <v>714373344</v>
      </c>
      <c r="P34" s="1">
        <f>N34/F34</f>
        <v>3159171.8986784141</v>
      </c>
      <c r="Q34" s="1">
        <f>(N34-L34-K34)/F34</f>
        <v>2402397.8061674009</v>
      </c>
    </row>
    <row r="35" spans="1:17" x14ac:dyDescent="0.35">
      <c r="A35">
        <v>2025</v>
      </c>
      <c r="B35" t="s">
        <v>4</v>
      </c>
      <c r="C35" t="s">
        <v>5</v>
      </c>
      <c r="D35" t="s">
        <v>18</v>
      </c>
      <c r="E35" s="6" t="s">
        <v>270</v>
      </c>
      <c r="F35">
        <v>411</v>
      </c>
      <c r="G35" t="s">
        <v>289</v>
      </c>
      <c r="H35" s="1">
        <v>-23598670</v>
      </c>
      <c r="I35" s="1">
        <v>904730193</v>
      </c>
      <c r="J35" s="1">
        <v>433281915</v>
      </c>
      <c r="K35" s="1"/>
      <c r="L35" s="1">
        <v>307074024</v>
      </c>
      <c r="M35" s="1">
        <f>J35-K35-L35</f>
        <v>126207891</v>
      </c>
      <c r="N35" s="1">
        <v>1338012108</v>
      </c>
      <c r="O35" s="1">
        <v>1314413438</v>
      </c>
      <c r="P35" s="1">
        <f>N35/F35</f>
        <v>3255503.9124087594</v>
      </c>
      <c r="Q35" s="1">
        <f>(N35-L35-K35)/F35</f>
        <v>2508365.1678832117</v>
      </c>
    </row>
    <row r="36" spans="1:17" x14ac:dyDescent="0.35">
      <c r="A36">
        <v>2025</v>
      </c>
      <c r="B36" t="s">
        <v>4</v>
      </c>
      <c r="C36" t="s">
        <v>5</v>
      </c>
      <c r="D36" t="s">
        <v>23</v>
      </c>
      <c r="E36" s="6" t="s">
        <v>270</v>
      </c>
      <c r="F36">
        <v>504</v>
      </c>
      <c r="G36" t="s">
        <v>290</v>
      </c>
      <c r="H36" s="1">
        <v>-2215370</v>
      </c>
      <c r="I36" s="1">
        <v>898662051</v>
      </c>
      <c r="J36" s="1">
        <v>464086133</v>
      </c>
      <c r="K36" s="1"/>
      <c r="L36" s="1">
        <v>322955496</v>
      </c>
      <c r="M36" s="1">
        <f>J36-K36-L36</f>
        <v>141130637</v>
      </c>
      <c r="N36" s="1">
        <v>1362748184</v>
      </c>
      <c r="O36" s="1">
        <v>1360532814</v>
      </c>
      <c r="P36" s="1">
        <f>N36/F36</f>
        <v>2703865.4444444445</v>
      </c>
      <c r="Q36" s="1">
        <f>(N36-L36-K36)/F36</f>
        <v>2063080.7301587302</v>
      </c>
    </row>
    <row r="37" spans="1:17" x14ac:dyDescent="0.35">
      <c r="A37">
        <v>2025</v>
      </c>
      <c r="B37" t="s">
        <v>41</v>
      </c>
      <c r="C37" t="s">
        <v>42</v>
      </c>
      <c r="D37" t="s">
        <v>51</v>
      </c>
      <c r="E37" s="6" t="s">
        <v>270</v>
      </c>
      <c r="F37">
        <v>564</v>
      </c>
      <c r="G37" t="s">
        <v>290</v>
      </c>
      <c r="H37" s="1">
        <v>-63794368</v>
      </c>
      <c r="I37" s="1">
        <v>1477440751</v>
      </c>
      <c r="J37" s="1">
        <v>486856436</v>
      </c>
      <c r="K37" s="1"/>
      <c r="L37" s="1">
        <v>272579052</v>
      </c>
      <c r="M37" s="1">
        <f>J37-K37-L37</f>
        <v>214277384</v>
      </c>
      <c r="N37" s="1">
        <v>1964297187</v>
      </c>
      <c r="O37" s="1">
        <v>1900502819</v>
      </c>
      <c r="P37" s="1">
        <f>N37/F37</f>
        <v>3482796.4308510637</v>
      </c>
      <c r="Q37" s="1">
        <f>(N37-L37-K37)/F37</f>
        <v>2999500.239361702</v>
      </c>
    </row>
    <row r="38" spans="1:17" x14ac:dyDescent="0.35">
      <c r="A38">
        <v>2025</v>
      </c>
      <c r="B38" t="s">
        <v>41</v>
      </c>
      <c r="C38" t="s">
        <v>42</v>
      </c>
      <c r="D38" t="s">
        <v>49</v>
      </c>
      <c r="E38" s="6" t="s">
        <v>271</v>
      </c>
      <c r="F38">
        <v>506</v>
      </c>
      <c r="G38" t="s">
        <v>290</v>
      </c>
      <c r="H38" s="1">
        <v>-42286990</v>
      </c>
      <c r="I38" s="1">
        <v>1045653794</v>
      </c>
      <c r="J38" s="1">
        <v>804499727</v>
      </c>
      <c r="K38" s="1"/>
      <c r="L38" s="1">
        <v>601399392</v>
      </c>
      <c r="M38" s="1">
        <f>J38-K38-L38</f>
        <v>203100335</v>
      </c>
      <c r="N38" s="1">
        <v>1850153521</v>
      </c>
      <c r="O38" s="1">
        <v>1807866531</v>
      </c>
      <c r="P38" s="1">
        <f>N38/F38</f>
        <v>3656429.8833992095</v>
      </c>
      <c r="Q38" s="1">
        <f>(N38-L38-K38)/F38</f>
        <v>2467893.5355731226</v>
      </c>
    </row>
    <row r="39" spans="1:17" x14ac:dyDescent="0.35">
      <c r="A39">
        <v>2025</v>
      </c>
      <c r="B39" t="s">
        <v>41</v>
      </c>
      <c r="C39" t="s">
        <v>42</v>
      </c>
      <c r="D39" t="s">
        <v>44</v>
      </c>
      <c r="E39" s="6" t="s">
        <v>276</v>
      </c>
      <c r="F39">
        <v>400</v>
      </c>
      <c r="G39" t="s">
        <v>288</v>
      </c>
      <c r="H39" s="1">
        <v>-49470546</v>
      </c>
      <c r="I39" s="1">
        <v>1429772738</v>
      </c>
      <c r="J39" s="1">
        <v>467169581</v>
      </c>
      <c r="K39" s="1"/>
      <c r="L39" s="1">
        <v>223682304</v>
      </c>
      <c r="M39" s="1">
        <f>J39-K39-L39</f>
        <v>243487277</v>
      </c>
      <c r="N39" s="1">
        <v>1896942319</v>
      </c>
      <c r="O39" s="1">
        <v>1847471773</v>
      </c>
      <c r="P39" s="1">
        <f>N39/F39</f>
        <v>4742355.7975000003</v>
      </c>
      <c r="Q39" s="1">
        <f>(N39-L39-K39)/F39</f>
        <v>4183150.0375000001</v>
      </c>
    </row>
    <row r="40" spans="1:17" x14ac:dyDescent="0.35">
      <c r="A40">
        <v>2025</v>
      </c>
      <c r="B40" t="s">
        <v>41</v>
      </c>
      <c r="C40" t="s">
        <v>42</v>
      </c>
      <c r="D40" t="s">
        <v>43</v>
      </c>
      <c r="E40" s="6" t="s">
        <v>270</v>
      </c>
      <c r="F40">
        <v>419</v>
      </c>
      <c r="G40" t="s">
        <v>289</v>
      </c>
      <c r="H40" s="1">
        <v>-23319944</v>
      </c>
      <c r="I40" s="1">
        <v>930707431</v>
      </c>
      <c r="J40" s="1">
        <v>261659149</v>
      </c>
      <c r="K40" s="1"/>
      <c r="L40" s="1">
        <v>115676724</v>
      </c>
      <c r="M40" s="1">
        <f>J40-K40-L40</f>
        <v>145982425</v>
      </c>
      <c r="N40" s="1">
        <v>1192366580</v>
      </c>
      <c r="O40" s="1">
        <v>1169046636</v>
      </c>
      <c r="P40" s="1">
        <f>N40/F40</f>
        <v>2845743.6276849643</v>
      </c>
      <c r="Q40" s="1">
        <f>(N40-L40-K40)/F40</f>
        <v>2569665.5274463007</v>
      </c>
    </row>
    <row r="41" spans="1:17" x14ac:dyDescent="0.35">
      <c r="A41">
        <v>2025</v>
      </c>
      <c r="B41" t="s">
        <v>41</v>
      </c>
      <c r="C41" t="s">
        <v>42</v>
      </c>
      <c r="D41" t="s">
        <v>48</v>
      </c>
      <c r="E41" s="6" t="s">
        <v>270</v>
      </c>
      <c r="F41">
        <v>440</v>
      </c>
      <c r="G41" t="s">
        <v>289</v>
      </c>
      <c r="H41" s="1">
        <v>-37429272</v>
      </c>
      <c r="I41" s="1">
        <v>884103693</v>
      </c>
      <c r="J41" s="1">
        <v>339689662</v>
      </c>
      <c r="K41" s="1"/>
      <c r="L41" s="1">
        <v>187208820</v>
      </c>
      <c r="M41" s="1">
        <f>J41-K41-L41</f>
        <v>152480842</v>
      </c>
      <c r="N41" s="1">
        <v>1223793355</v>
      </c>
      <c r="O41" s="1">
        <v>1186364083</v>
      </c>
      <c r="P41" s="1">
        <f>N41/F41</f>
        <v>2781348.5340909092</v>
      </c>
      <c r="Q41" s="1">
        <f>(N41-L41-K41)/F41</f>
        <v>2355873.9431818184</v>
      </c>
    </row>
    <row r="42" spans="1:17" x14ac:dyDescent="0.35">
      <c r="A42">
        <v>2025</v>
      </c>
      <c r="B42" t="s">
        <v>41</v>
      </c>
      <c r="C42" t="s">
        <v>42</v>
      </c>
      <c r="D42" t="s">
        <v>46</v>
      </c>
      <c r="E42" s="6" t="s">
        <v>270</v>
      </c>
      <c r="F42">
        <v>493</v>
      </c>
      <c r="G42" t="s">
        <v>289</v>
      </c>
      <c r="H42" s="1">
        <v>-28883141</v>
      </c>
      <c r="I42" s="1">
        <v>1152251868</v>
      </c>
      <c r="J42" s="1">
        <v>417531836</v>
      </c>
      <c r="K42" s="1"/>
      <c r="L42" s="1">
        <v>229090104</v>
      </c>
      <c r="M42" s="1">
        <f>J42-K42-L42</f>
        <v>188441732</v>
      </c>
      <c r="N42" s="1">
        <v>1569783704</v>
      </c>
      <c r="O42" s="1">
        <v>1540900563</v>
      </c>
      <c r="P42" s="1">
        <f>N42/F42</f>
        <v>3184145.4442190668</v>
      </c>
      <c r="Q42" s="1">
        <f>(N42-L42-K42)/F42</f>
        <v>2719459.634888438</v>
      </c>
    </row>
    <row r="43" spans="1:17" x14ac:dyDescent="0.35">
      <c r="A43">
        <v>2025</v>
      </c>
      <c r="B43" t="s">
        <v>41</v>
      </c>
      <c r="C43" t="s">
        <v>42</v>
      </c>
      <c r="D43" t="s">
        <v>47</v>
      </c>
      <c r="E43" s="6" t="s">
        <v>270</v>
      </c>
      <c r="F43">
        <v>502</v>
      </c>
      <c r="G43" t="s">
        <v>290</v>
      </c>
      <c r="H43" s="1">
        <v>-26517807</v>
      </c>
      <c r="I43" s="1">
        <v>951187470</v>
      </c>
      <c r="J43" s="1">
        <v>393057726</v>
      </c>
      <c r="K43" s="1"/>
      <c r="L43" s="1">
        <v>170623836</v>
      </c>
      <c r="M43" s="1">
        <f>J43-K43-L43</f>
        <v>222433890</v>
      </c>
      <c r="N43" s="1">
        <v>1344245196</v>
      </c>
      <c r="O43" s="1">
        <v>1317727389</v>
      </c>
      <c r="P43" s="1">
        <f>N43/F43</f>
        <v>2677779.2749003982</v>
      </c>
      <c r="Q43" s="1">
        <f>(N43-L43-K43)/F43</f>
        <v>2337891.155378486</v>
      </c>
    </row>
    <row r="44" spans="1:17" x14ac:dyDescent="0.35">
      <c r="A44">
        <v>2025</v>
      </c>
      <c r="B44" t="s">
        <v>41</v>
      </c>
      <c r="C44" t="s">
        <v>42</v>
      </c>
      <c r="D44" t="s">
        <v>45</v>
      </c>
      <c r="E44" s="6" t="s">
        <v>270</v>
      </c>
      <c r="F44">
        <v>462</v>
      </c>
      <c r="G44" t="s">
        <v>289</v>
      </c>
      <c r="H44" s="1">
        <v>-29270292</v>
      </c>
      <c r="I44" s="1">
        <v>922255527</v>
      </c>
      <c r="J44" s="1">
        <v>294637977</v>
      </c>
      <c r="K44" s="1"/>
      <c r="L44" s="1">
        <v>145464096</v>
      </c>
      <c r="M44" s="1">
        <f>J44-K44-L44</f>
        <v>149173881</v>
      </c>
      <c r="N44" s="1">
        <v>1216893504</v>
      </c>
      <c r="O44" s="1">
        <v>1187623212</v>
      </c>
      <c r="P44" s="1">
        <f>N44/F44</f>
        <v>2633968.6233766233</v>
      </c>
      <c r="Q44" s="1">
        <f>(N44-L44-K44)/F44</f>
        <v>2319111.2727272729</v>
      </c>
    </row>
    <row r="45" spans="1:17" x14ac:dyDescent="0.35">
      <c r="A45">
        <v>2025</v>
      </c>
      <c r="B45" t="s">
        <v>41</v>
      </c>
      <c r="C45" t="s">
        <v>42</v>
      </c>
      <c r="D45" t="s">
        <v>50</v>
      </c>
      <c r="E45" s="6" t="s">
        <v>270</v>
      </c>
      <c r="F45">
        <v>518</v>
      </c>
      <c r="G45" t="s">
        <v>290</v>
      </c>
      <c r="H45" s="1">
        <v>-33146497</v>
      </c>
      <c r="I45" s="1">
        <v>978332962</v>
      </c>
      <c r="J45" s="1">
        <v>530436656</v>
      </c>
      <c r="K45" s="1"/>
      <c r="L45" s="1">
        <v>333142032</v>
      </c>
      <c r="M45" s="1">
        <f>J45-K45-L45</f>
        <v>197294624</v>
      </c>
      <c r="N45" s="1">
        <v>1508769618</v>
      </c>
      <c r="O45" s="1">
        <v>1475623121</v>
      </c>
      <c r="P45" s="1">
        <f>N45/F45</f>
        <v>2912682.6602316601</v>
      </c>
      <c r="Q45" s="1">
        <f>(N45-L45-K45)/F45</f>
        <v>2269551.3243243243</v>
      </c>
    </row>
    <row r="46" spans="1:17" x14ac:dyDescent="0.35">
      <c r="A46">
        <v>2025</v>
      </c>
      <c r="B46" t="s">
        <v>52</v>
      </c>
      <c r="C46" t="s">
        <v>53</v>
      </c>
      <c r="D46" t="s">
        <v>54</v>
      </c>
      <c r="E46" s="6" t="s">
        <v>270</v>
      </c>
      <c r="F46">
        <v>595</v>
      </c>
      <c r="G46" t="s">
        <v>290</v>
      </c>
      <c r="H46" s="1">
        <v>-18442086</v>
      </c>
      <c r="I46" s="1">
        <v>1272499315</v>
      </c>
      <c r="J46" s="1">
        <v>449513771</v>
      </c>
      <c r="K46" s="1"/>
      <c r="L46" s="1">
        <v>189570996</v>
      </c>
      <c r="M46" s="1">
        <f>J46-K46-L46</f>
        <v>259942775</v>
      </c>
      <c r="N46" s="1">
        <v>1722013086</v>
      </c>
      <c r="O46" s="1">
        <v>1703571000</v>
      </c>
      <c r="P46" s="1">
        <f>N46/F46</f>
        <v>2894139.6403361345</v>
      </c>
      <c r="Q46" s="1">
        <f>(N46-L46-K46)/F46</f>
        <v>2575532.9243697478</v>
      </c>
    </row>
    <row r="47" spans="1:17" x14ac:dyDescent="0.35">
      <c r="A47">
        <v>2025</v>
      </c>
      <c r="B47" t="s">
        <v>55</v>
      </c>
      <c r="C47" t="s">
        <v>56</v>
      </c>
      <c r="D47" t="s">
        <v>61</v>
      </c>
      <c r="E47" s="6" t="s">
        <v>270</v>
      </c>
      <c r="F47">
        <v>387</v>
      </c>
      <c r="G47" t="s">
        <v>288</v>
      </c>
      <c r="H47" s="1">
        <v>-14801613</v>
      </c>
      <c r="I47" s="1">
        <v>742049423</v>
      </c>
      <c r="J47" s="1">
        <v>429050378</v>
      </c>
      <c r="K47" s="1"/>
      <c r="L47" s="1">
        <v>293585160</v>
      </c>
      <c r="M47" s="1">
        <f>J47-K47-L47</f>
        <v>135465218</v>
      </c>
      <c r="N47" s="1">
        <v>1171099801</v>
      </c>
      <c r="O47" s="1">
        <v>1156298188</v>
      </c>
      <c r="P47" s="1">
        <f>N47/F47</f>
        <v>3026097.6770025841</v>
      </c>
      <c r="Q47" s="1">
        <f>(N47-L47-K47)/F47</f>
        <v>2267479.69250646</v>
      </c>
    </row>
    <row r="48" spans="1:17" x14ac:dyDescent="0.35">
      <c r="A48">
        <v>2025</v>
      </c>
      <c r="B48" t="s">
        <v>55</v>
      </c>
      <c r="C48" t="s">
        <v>56</v>
      </c>
      <c r="D48" t="s">
        <v>57</v>
      </c>
      <c r="E48" s="6" t="s">
        <v>271</v>
      </c>
      <c r="F48">
        <v>300</v>
      </c>
      <c r="G48" t="s">
        <v>287</v>
      </c>
      <c r="H48" s="1">
        <v>-395000</v>
      </c>
      <c r="I48" s="1">
        <v>648578773</v>
      </c>
      <c r="J48" s="1">
        <v>353035471</v>
      </c>
      <c r="K48" s="1"/>
      <c r="L48" s="1">
        <v>244803852</v>
      </c>
      <c r="M48" s="1">
        <f>J48-K48-L48</f>
        <v>108231619</v>
      </c>
      <c r="N48" s="1">
        <v>1001614244</v>
      </c>
      <c r="O48" s="1">
        <v>1001219244</v>
      </c>
      <c r="P48" s="1">
        <f>N48/F48</f>
        <v>3338714.1466666665</v>
      </c>
      <c r="Q48" s="1">
        <f>(N48-L48-K48)/F48</f>
        <v>2522701.3066666666</v>
      </c>
    </row>
    <row r="49" spans="1:17" x14ac:dyDescent="0.35">
      <c r="A49">
        <v>2025</v>
      </c>
      <c r="B49" t="s">
        <v>55</v>
      </c>
      <c r="C49" t="s">
        <v>56</v>
      </c>
      <c r="D49" t="s">
        <v>58</v>
      </c>
      <c r="E49" s="6" t="s">
        <v>272</v>
      </c>
      <c r="F49">
        <v>573</v>
      </c>
      <c r="G49" t="s">
        <v>290</v>
      </c>
      <c r="H49" s="1">
        <v>-5916134</v>
      </c>
      <c r="I49" s="1">
        <v>985793475</v>
      </c>
      <c r="J49" s="1">
        <v>404124501</v>
      </c>
      <c r="K49" s="1"/>
      <c r="L49" s="1">
        <v>233975340</v>
      </c>
      <c r="M49" s="1">
        <f>J49-K49-L49</f>
        <v>170149161</v>
      </c>
      <c r="N49" s="1">
        <v>1389917976</v>
      </c>
      <c r="O49" s="1">
        <v>1384001842</v>
      </c>
      <c r="P49" s="1">
        <f>N49/F49</f>
        <v>2425685.8219895288</v>
      </c>
      <c r="Q49" s="1">
        <f>(N49-L49-K49)/F49</f>
        <v>2017351.8952879582</v>
      </c>
    </row>
    <row r="50" spans="1:17" x14ac:dyDescent="0.35">
      <c r="A50">
        <v>2025</v>
      </c>
      <c r="B50" t="s">
        <v>55</v>
      </c>
      <c r="C50" t="s">
        <v>56</v>
      </c>
      <c r="D50" t="s">
        <v>59</v>
      </c>
      <c r="E50" s="6" t="s">
        <v>271</v>
      </c>
      <c r="F50">
        <v>458</v>
      </c>
      <c r="G50" t="s">
        <v>289</v>
      </c>
      <c r="H50" s="1">
        <v>-19352289</v>
      </c>
      <c r="I50" s="1">
        <v>906678348</v>
      </c>
      <c r="J50" s="1">
        <v>414800560</v>
      </c>
      <c r="K50" s="1"/>
      <c r="L50" s="1">
        <v>271434288</v>
      </c>
      <c r="M50" s="1">
        <f>J50-K50-L50</f>
        <v>143366272</v>
      </c>
      <c r="N50" s="1">
        <v>1321478908</v>
      </c>
      <c r="O50" s="1">
        <v>1302126619</v>
      </c>
      <c r="P50" s="1">
        <f>N50/F50</f>
        <v>2885325.1266375547</v>
      </c>
      <c r="Q50" s="1">
        <f>(N50-L50-K50)/F50</f>
        <v>2292673.8427947597</v>
      </c>
    </row>
    <row r="51" spans="1:17" x14ac:dyDescent="0.35">
      <c r="A51">
        <v>2025</v>
      </c>
      <c r="B51" t="s">
        <v>55</v>
      </c>
      <c r="C51" t="s">
        <v>56</v>
      </c>
      <c r="D51" t="s">
        <v>60</v>
      </c>
      <c r="E51" s="6" t="s">
        <v>270</v>
      </c>
      <c r="F51">
        <v>281</v>
      </c>
      <c r="G51" t="s">
        <v>287</v>
      </c>
      <c r="H51" s="1">
        <v>-11208666</v>
      </c>
      <c r="I51" s="1">
        <v>749056659</v>
      </c>
      <c r="J51" s="1">
        <v>289251259</v>
      </c>
      <c r="K51" s="1"/>
      <c r="L51" s="1">
        <v>164326812</v>
      </c>
      <c r="M51" s="1">
        <f>J51-K51-L51</f>
        <v>124924447</v>
      </c>
      <c r="N51" s="1">
        <v>1038307918</v>
      </c>
      <c r="O51" s="1">
        <v>1027099252</v>
      </c>
      <c r="P51" s="1">
        <f>N51/F51</f>
        <v>3695045.9715302493</v>
      </c>
      <c r="Q51" s="1">
        <f>(N51-L51-K51)/F51</f>
        <v>3110253.0462633451</v>
      </c>
    </row>
    <row r="52" spans="1:17" x14ac:dyDescent="0.35">
      <c r="A52">
        <v>2025</v>
      </c>
      <c r="B52" t="s">
        <v>55</v>
      </c>
      <c r="C52" t="s">
        <v>56</v>
      </c>
      <c r="D52" t="s">
        <v>62</v>
      </c>
      <c r="E52" s="6" t="s">
        <v>270</v>
      </c>
      <c r="F52">
        <v>426</v>
      </c>
      <c r="G52" t="s">
        <v>289</v>
      </c>
      <c r="H52" s="1">
        <v>-1690000</v>
      </c>
      <c r="I52" s="1">
        <v>856842579</v>
      </c>
      <c r="J52" s="1">
        <v>541895809</v>
      </c>
      <c r="K52" s="1"/>
      <c r="L52" s="1">
        <v>390841224</v>
      </c>
      <c r="M52" s="1">
        <f>J52-K52-L52</f>
        <v>151054585</v>
      </c>
      <c r="N52" s="1">
        <v>1398738388</v>
      </c>
      <c r="O52" s="1">
        <v>1397048388</v>
      </c>
      <c r="P52" s="1">
        <f>N52/F52</f>
        <v>3283423.4460093896</v>
      </c>
      <c r="Q52" s="1">
        <f>(N52-L52-K52)/F52</f>
        <v>2365955.7840375588</v>
      </c>
    </row>
    <row r="53" spans="1:17" x14ac:dyDescent="0.35">
      <c r="A53">
        <v>2025</v>
      </c>
      <c r="B53" t="s">
        <v>63</v>
      </c>
      <c r="C53" t="s">
        <v>64</v>
      </c>
      <c r="D53" t="s">
        <v>70</v>
      </c>
      <c r="E53" s="6" t="s">
        <v>270</v>
      </c>
      <c r="F53">
        <v>419</v>
      </c>
      <c r="G53" t="s">
        <v>289</v>
      </c>
      <c r="H53" s="1">
        <v>-21936753</v>
      </c>
      <c r="I53" s="1">
        <v>946268565</v>
      </c>
      <c r="J53" s="1">
        <v>557954013</v>
      </c>
      <c r="K53" s="1"/>
      <c r="L53" s="1">
        <v>5699520</v>
      </c>
      <c r="M53" s="1">
        <f>J53-K53-L53</f>
        <v>552254493</v>
      </c>
      <c r="N53" s="1">
        <v>1504222578</v>
      </c>
      <c r="O53" s="1">
        <v>1482285825</v>
      </c>
      <c r="P53" s="1">
        <f>N53/F53</f>
        <v>3590030.0190930786</v>
      </c>
      <c r="Q53" s="1">
        <f>(N53-L53-K53)/F53</f>
        <v>3576427.3460620525</v>
      </c>
    </row>
    <row r="54" spans="1:17" x14ac:dyDescent="0.35">
      <c r="A54">
        <v>2025</v>
      </c>
      <c r="B54" t="s">
        <v>63</v>
      </c>
      <c r="C54" t="s">
        <v>64</v>
      </c>
      <c r="D54" t="s">
        <v>68</v>
      </c>
      <c r="E54" s="6" t="s">
        <v>271</v>
      </c>
      <c r="F54">
        <v>189</v>
      </c>
      <c r="G54" t="s">
        <v>286</v>
      </c>
      <c r="H54" s="1">
        <v>-10667384</v>
      </c>
      <c r="I54" s="1">
        <v>485452552</v>
      </c>
      <c r="J54" s="1">
        <v>210348836</v>
      </c>
      <c r="K54" s="1"/>
      <c r="L54" s="1">
        <v>97188744</v>
      </c>
      <c r="M54" s="1">
        <f>J54-K54-L54</f>
        <v>113160092</v>
      </c>
      <c r="N54" s="1">
        <v>695801388</v>
      </c>
      <c r="O54" s="1">
        <v>685134004</v>
      </c>
      <c r="P54" s="1">
        <f>N54/F54</f>
        <v>3681488.8253968256</v>
      </c>
      <c r="Q54" s="1">
        <f>(N54-L54-K54)/F54</f>
        <v>3167262.6666666665</v>
      </c>
    </row>
    <row r="55" spans="1:17" x14ac:dyDescent="0.35">
      <c r="A55">
        <v>2025</v>
      </c>
      <c r="B55" t="s">
        <v>63</v>
      </c>
      <c r="C55" t="s">
        <v>64</v>
      </c>
      <c r="D55" t="s">
        <v>72</v>
      </c>
      <c r="E55" s="6" t="s">
        <v>270</v>
      </c>
      <c r="F55">
        <v>527</v>
      </c>
      <c r="G55" t="s">
        <v>290</v>
      </c>
      <c r="H55" s="1">
        <v>-59208246</v>
      </c>
      <c r="I55" s="1">
        <v>1186050090</v>
      </c>
      <c r="J55" s="1">
        <v>607876103</v>
      </c>
      <c r="K55" s="1"/>
      <c r="L55" s="1">
        <v>253396476</v>
      </c>
      <c r="M55" s="1">
        <f>J55-K55-L55</f>
        <v>354479627</v>
      </c>
      <c r="N55" s="1">
        <v>1793926193</v>
      </c>
      <c r="O55" s="1">
        <v>1734717947</v>
      </c>
      <c r="P55" s="1">
        <f>N55/F55</f>
        <v>3404034.521821632</v>
      </c>
      <c r="Q55" s="1">
        <f>(N55-L55-K55)/F55</f>
        <v>2923206.2941176472</v>
      </c>
    </row>
    <row r="56" spans="1:17" x14ac:dyDescent="0.35">
      <c r="A56">
        <v>2025</v>
      </c>
      <c r="B56" t="s">
        <v>63</v>
      </c>
      <c r="C56" t="s">
        <v>64</v>
      </c>
      <c r="D56" t="s">
        <v>71</v>
      </c>
      <c r="E56" s="6" t="s">
        <v>270</v>
      </c>
      <c r="F56">
        <v>343</v>
      </c>
      <c r="G56" t="s">
        <v>288</v>
      </c>
      <c r="H56" s="1">
        <v>-53217730</v>
      </c>
      <c r="I56" s="1">
        <v>889807831</v>
      </c>
      <c r="J56" s="1">
        <v>394874898</v>
      </c>
      <c r="K56" s="1"/>
      <c r="L56" s="1">
        <v>165379176</v>
      </c>
      <c r="M56" s="1">
        <f>J56-K56-L56</f>
        <v>229495722</v>
      </c>
      <c r="N56" s="1">
        <v>1284682729</v>
      </c>
      <c r="O56" s="1">
        <v>1231464999</v>
      </c>
      <c r="P56" s="1">
        <f>N56/F56</f>
        <v>3745430.696793003</v>
      </c>
      <c r="Q56" s="1">
        <f>(N56-L56-K56)/F56</f>
        <v>3263275.6647230322</v>
      </c>
    </row>
    <row r="57" spans="1:17" x14ac:dyDescent="0.35">
      <c r="A57">
        <v>2025</v>
      </c>
      <c r="B57" t="s">
        <v>63</v>
      </c>
      <c r="C57" t="s">
        <v>64</v>
      </c>
      <c r="D57" t="s">
        <v>65</v>
      </c>
      <c r="E57" s="6" t="s">
        <v>270</v>
      </c>
      <c r="F57">
        <v>393</v>
      </c>
      <c r="G57" t="s">
        <v>288</v>
      </c>
      <c r="H57" s="1">
        <v>-77185558</v>
      </c>
      <c r="I57" s="1">
        <v>838299764</v>
      </c>
      <c r="J57" s="1">
        <v>712527356</v>
      </c>
      <c r="K57" s="1"/>
      <c r="L57" s="1">
        <v>400345100</v>
      </c>
      <c r="M57" s="1">
        <f>J57-K57-L57</f>
        <v>312182256</v>
      </c>
      <c r="N57" s="1">
        <v>1550827120</v>
      </c>
      <c r="O57" s="1">
        <v>1473641562</v>
      </c>
      <c r="P57" s="1">
        <f>N57/F57</f>
        <v>3946124.9872773536</v>
      </c>
      <c r="Q57" s="1">
        <f>(N57-L57-K57)/F57</f>
        <v>2927435.1653944021</v>
      </c>
    </row>
    <row r="58" spans="1:17" x14ac:dyDescent="0.35">
      <c r="A58">
        <v>2025</v>
      </c>
      <c r="B58" t="s">
        <v>63</v>
      </c>
      <c r="C58" t="s">
        <v>64</v>
      </c>
      <c r="D58" t="s">
        <v>69</v>
      </c>
      <c r="E58" s="6" t="s">
        <v>270</v>
      </c>
      <c r="F58">
        <v>416</v>
      </c>
      <c r="G58" t="s">
        <v>289</v>
      </c>
      <c r="H58" s="1">
        <v>-77148663</v>
      </c>
      <c r="I58" s="1">
        <v>898746320</v>
      </c>
      <c r="J58" s="1">
        <v>414863120</v>
      </c>
      <c r="K58" s="1"/>
      <c r="L58" s="1">
        <v>181134912</v>
      </c>
      <c r="M58" s="1">
        <f>J58-K58-L58</f>
        <v>233728208</v>
      </c>
      <c r="N58" s="1">
        <v>1313609440</v>
      </c>
      <c r="O58" s="1">
        <v>1236460777</v>
      </c>
      <c r="P58" s="1">
        <f>N58/F58</f>
        <v>3157715</v>
      </c>
      <c r="Q58" s="1">
        <f>(N58-L58-K58)/F58</f>
        <v>2722294.5384615385</v>
      </c>
    </row>
    <row r="59" spans="1:17" x14ac:dyDescent="0.35">
      <c r="A59">
        <v>2025</v>
      </c>
      <c r="B59" t="s">
        <v>63</v>
      </c>
      <c r="C59" t="s">
        <v>64</v>
      </c>
      <c r="D59" t="s">
        <v>73</v>
      </c>
      <c r="E59" s="6" t="s">
        <v>270</v>
      </c>
      <c r="F59">
        <v>521</v>
      </c>
      <c r="G59" t="s">
        <v>290</v>
      </c>
      <c r="H59" s="1">
        <v>-55502169</v>
      </c>
      <c r="I59" s="1">
        <v>983319659</v>
      </c>
      <c r="J59" s="1">
        <v>474579162</v>
      </c>
      <c r="K59" s="1"/>
      <c r="L59" s="1">
        <v>220695408</v>
      </c>
      <c r="M59" s="1">
        <f>J59-K59-L59</f>
        <v>253883754</v>
      </c>
      <c r="N59" s="1">
        <v>1457898821</v>
      </c>
      <c r="O59" s="1">
        <v>1402396652</v>
      </c>
      <c r="P59" s="1">
        <f>N59/F59</f>
        <v>2798270.2898272551</v>
      </c>
      <c r="Q59" s="1">
        <f>(N59-L59-K59)/F59</f>
        <v>2374670.6583493282</v>
      </c>
    </row>
    <row r="60" spans="1:17" x14ac:dyDescent="0.35">
      <c r="A60">
        <v>2025</v>
      </c>
      <c r="B60" t="s">
        <v>63</v>
      </c>
      <c r="C60" t="s">
        <v>64</v>
      </c>
      <c r="D60" t="s">
        <v>67</v>
      </c>
      <c r="E60" s="6" t="s">
        <v>270</v>
      </c>
      <c r="F60">
        <v>509</v>
      </c>
      <c r="G60" t="s">
        <v>290</v>
      </c>
      <c r="H60" s="1">
        <v>-83672230</v>
      </c>
      <c r="I60" s="1">
        <v>944501202</v>
      </c>
      <c r="J60" s="1">
        <v>477969591</v>
      </c>
      <c r="K60" s="1"/>
      <c r="L60" s="1">
        <v>231839412</v>
      </c>
      <c r="M60" s="1">
        <f>J60-K60-L60</f>
        <v>246130179</v>
      </c>
      <c r="N60" s="1">
        <v>1422470793</v>
      </c>
      <c r="O60" s="1">
        <v>1338798563</v>
      </c>
      <c r="P60" s="1">
        <f>N60/F60</f>
        <v>2794638.1001964635</v>
      </c>
      <c r="Q60" s="1">
        <f>(N60-L60-K60)/F60</f>
        <v>2339157.9194499017</v>
      </c>
    </row>
    <row r="61" spans="1:17" x14ac:dyDescent="0.35">
      <c r="A61">
        <v>2025</v>
      </c>
      <c r="B61" t="s">
        <v>63</v>
      </c>
      <c r="C61" t="s">
        <v>64</v>
      </c>
      <c r="D61" t="s">
        <v>66</v>
      </c>
      <c r="E61" s="6" t="s">
        <v>270</v>
      </c>
      <c r="F61">
        <v>585</v>
      </c>
      <c r="G61" t="s">
        <v>290</v>
      </c>
      <c r="H61" s="1">
        <v>-6473620</v>
      </c>
      <c r="I61" s="1">
        <v>1094859715</v>
      </c>
      <c r="J61" s="1">
        <v>497657038</v>
      </c>
      <c r="K61" s="1"/>
      <c r="L61" s="1">
        <v>174353472</v>
      </c>
      <c r="M61" s="1">
        <f>J61-K61-L61</f>
        <v>323303566</v>
      </c>
      <c r="N61" s="1">
        <v>1592516753</v>
      </c>
      <c r="O61" s="1">
        <v>1586043133</v>
      </c>
      <c r="P61" s="1">
        <f>N61/F61</f>
        <v>2722250.8598290598</v>
      </c>
      <c r="Q61" s="1">
        <f>(N61-L61-K61)/F61</f>
        <v>2424210.7367521366</v>
      </c>
    </row>
    <row r="62" spans="1:17" x14ac:dyDescent="0.35">
      <c r="A62">
        <v>2025</v>
      </c>
      <c r="B62" t="s">
        <v>74</v>
      </c>
      <c r="C62" t="s">
        <v>75</v>
      </c>
      <c r="D62" t="s">
        <v>79</v>
      </c>
      <c r="E62" s="6" t="s">
        <v>270</v>
      </c>
      <c r="F62">
        <v>421</v>
      </c>
      <c r="G62" t="s">
        <v>289</v>
      </c>
      <c r="H62" s="1">
        <v>-31552252</v>
      </c>
      <c r="I62" s="1">
        <v>966280802</v>
      </c>
      <c r="J62" s="1">
        <v>553666404</v>
      </c>
      <c r="K62" s="1"/>
      <c r="L62" s="1">
        <v>414840306</v>
      </c>
      <c r="M62" s="1">
        <f>J62-K62-L62</f>
        <v>138826098</v>
      </c>
      <c r="N62" s="1">
        <v>1519947206</v>
      </c>
      <c r="O62" s="1">
        <v>1488394954</v>
      </c>
      <c r="P62" s="1">
        <f>N62/F62</f>
        <v>3610325.9049881236</v>
      </c>
      <c r="Q62" s="1">
        <f>(N62-L62-K62)/F62</f>
        <v>2624957.0071258908</v>
      </c>
    </row>
    <row r="63" spans="1:17" x14ac:dyDescent="0.35">
      <c r="A63">
        <v>2025</v>
      </c>
      <c r="B63" t="s">
        <v>74</v>
      </c>
      <c r="C63" t="s">
        <v>75</v>
      </c>
      <c r="D63" t="s">
        <v>77</v>
      </c>
      <c r="E63" s="6" t="s">
        <v>275</v>
      </c>
      <c r="F63">
        <v>104</v>
      </c>
      <c r="G63" t="s">
        <v>286</v>
      </c>
      <c r="H63" s="2">
        <v>-37184135</v>
      </c>
      <c r="I63" s="2">
        <v>273638913</v>
      </c>
      <c r="J63" s="2">
        <v>140066043</v>
      </c>
      <c r="K63" s="1"/>
      <c r="L63" s="1">
        <v>95125612</v>
      </c>
      <c r="M63" s="1">
        <f>J63-K63-L63</f>
        <v>44940431</v>
      </c>
      <c r="N63" s="2">
        <v>413704956</v>
      </c>
      <c r="O63" s="3">
        <v>376520821</v>
      </c>
      <c r="P63" s="1">
        <f>N63/F63</f>
        <v>3977932.269230769</v>
      </c>
      <c r="Q63" s="1">
        <f>(N63-L63-K63)/F63</f>
        <v>3063262.923076923</v>
      </c>
    </row>
    <row r="64" spans="1:17" x14ac:dyDescent="0.35">
      <c r="A64">
        <v>2025</v>
      </c>
      <c r="B64" t="s">
        <v>74</v>
      </c>
      <c r="C64" t="s">
        <v>75</v>
      </c>
      <c r="D64" t="s">
        <v>80</v>
      </c>
      <c r="E64" s="6" t="s">
        <v>273</v>
      </c>
      <c r="F64">
        <v>333</v>
      </c>
      <c r="G64" t="s">
        <v>288</v>
      </c>
      <c r="H64" s="1">
        <v>-4215350</v>
      </c>
      <c r="I64" s="1">
        <v>685985673</v>
      </c>
      <c r="J64" s="1">
        <v>221220403</v>
      </c>
      <c r="K64" s="1"/>
      <c r="L64" s="1">
        <v>102342132</v>
      </c>
      <c r="M64" s="1">
        <f>J64-K64-L64</f>
        <v>118878271</v>
      </c>
      <c r="N64" s="1">
        <v>907206076</v>
      </c>
      <c r="O64" s="1">
        <v>902990726</v>
      </c>
      <c r="P64" s="1">
        <f>N64/F64</f>
        <v>2724342.5705705704</v>
      </c>
      <c r="Q64" s="1">
        <f>(N64-L64-K64)/F64</f>
        <v>2417008.8408408407</v>
      </c>
    </row>
    <row r="65" spans="1:17" x14ac:dyDescent="0.35">
      <c r="A65">
        <v>2025</v>
      </c>
      <c r="B65" t="s">
        <v>74</v>
      </c>
      <c r="C65" t="s">
        <v>75</v>
      </c>
      <c r="D65" t="s">
        <v>78</v>
      </c>
      <c r="E65" s="6" t="s">
        <v>270</v>
      </c>
      <c r="F65">
        <v>545</v>
      </c>
      <c r="G65" t="s">
        <v>290</v>
      </c>
      <c r="H65" s="2">
        <v>-16676475</v>
      </c>
      <c r="I65" s="2">
        <v>1098940773</v>
      </c>
      <c r="J65" s="2">
        <v>509655119</v>
      </c>
      <c r="K65" s="1"/>
      <c r="L65" s="1">
        <v>300587160</v>
      </c>
      <c r="M65" s="1">
        <f>J65-K65-L65</f>
        <v>209067959</v>
      </c>
      <c r="N65" s="2">
        <v>1608595892</v>
      </c>
      <c r="O65" s="3">
        <v>1591919417</v>
      </c>
      <c r="P65" s="1">
        <f>N65/F65</f>
        <v>2951552.0954128439</v>
      </c>
      <c r="Q65" s="1">
        <f>(N65-L65-K65)/F65</f>
        <v>2400016.0220183488</v>
      </c>
    </row>
    <row r="66" spans="1:17" x14ac:dyDescent="0.35">
      <c r="A66">
        <v>2025</v>
      </c>
      <c r="B66" t="s">
        <v>74</v>
      </c>
      <c r="C66" t="s">
        <v>75</v>
      </c>
      <c r="D66" t="s">
        <v>76</v>
      </c>
      <c r="E66" s="6" t="s">
        <v>274</v>
      </c>
      <c r="F66">
        <v>415</v>
      </c>
      <c r="G66" t="s">
        <v>289</v>
      </c>
      <c r="H66" s="1">
        <v>-9644497</v>
      </c>
      <c r="I66" s="1">
        <v>793822385</v>
      </c>
      <c r="J66" s="1">
        <v>426743234</v>
      </c>
      <c r="K66" s="1"/>
      <c r="L66" s="1">
        <v>270786912</v>
      </c>
      <c r="M66" s="1">
        <f>J66-K66-L66</f>
        <v>155956322</v>
      </c>
      <c r="N66" s="1">
        <v>1220565619</v>
      </c>
      <c r="O66" s="1">
        <v>1210921122</v>
      </c>
      <c r="P66" s="1">
        <f>N66/F66</f>
        <v>2941121.9734939761</v>
      </c>
      <c r="Q66" s="1">
        <f>(N66-L66-K66)/F66</f>
        <v>2288623.390361446</v>
      </c>
    </row>
    <row r="67" spans="1:17" x14ac:dyDescent="0.35">
      <c r="A67">
        <v>2025</v>
      </c>
      <c r="B67" t="s">
        <v>81</v>
      </c>
      <c r="C67" t="s">
        <v>82</v>
      </c>
      <c r="D67" t="s">
        <v>87</v>
      </c>
      <c r="E67" s="6" t="s">
        <v>270</v>
      </c>
      <c r="F67">
        <v>347</v>
      </c>
      <c r="G67" t="s">
        <v>288</v>
      </c>
      <c r="H67" s="1">
        <v>-21002631</v>
      </c>
      <c r="I67" s="1">
        <v>835237645</v>
      </c>
      <c r="J67" s="1">
        <v>337526301</v>
      </c>
      <c r="K67" s="1"/>
      <c r="L67" s="1">
        <v>193618416</v>
      </c>
      <c r="M67" s="1">
        <f>J67-K67-L67</f>
        <v>143907885</v>
      </c>
      <c r="N67" s="1">
        <v>1172763946</v>
      </c>
      <c r="O67" s="1">
        <v>1151761315</v>
      </c>
      <c r="P67" s="1">
        <f>N67/F67</f>
        <v>3379723.1873198845</v>
      </c>
      <c r="Q67" s="1">
        <f>(N67-L67-K67)/F67</f>
        <v>2821745.0432276656</v>
      </c>
    </row>
    <row r="68" spans="1:17" x14ac:dyDescent="0.35">
      <c r="A68">
        <v>2025</v>
      </c>
      <c r="B68" t="s">
        <v>81</v>
      </c>
      <c r="C68" t="s">
        <v>82</v>
      </c>
      <c r="D68" t="s">
        <v>88</v>
      </c>
      <c r="E68" s="6" t="s">
        <v>270</v>
      </c>
      <c r="F68">
        <v>347</v>
      </c>
      <c r="G68" t="s">
        <v>288</v>
      </c>
      <c r="H68" s="1">
        <v>-159814049</v>
      </c>
      <c r="I68" s="1">
        <v>1129814632</v>
      </c>
      <c r="J68" s="1">
        <v>243614816</v>
      </c>
      <c r="K68" s="1"/>
      <c r="L68" s="1">
        <v>79260024</v>
      </c>
      <c r="M68" s="1">
        <f>J68-K68-L68</f>
        <v>164354792</v>
      </c>
      <c r="N68" s="1">
        <v>1373429448</v>
      </c>
      <c r="O68" s="1">
        <v>1213615399</v>
      </c>
      <c r="P68" s="1">
        <f>N68/F68</f>
        <v>3958009.9365994236</v>
      </c>
      <c r="Q68" s="1">
        <f>(N68-L68-K68)/F68</f>
        <v>3729594.8818443804</v>
      </c>
    </row>
    <row r="69" spans="1:17" x14ac:dyDescent="0.35">
      <c r="A69">
        <v>2025</v>
      </c>
      <c r="B69" t="s">
        <v>81</v>
      </c>
      <c r="C69" t="s">
        <v>82</v>
      </c>
      <c r="D69" t="s">
        <v>86</v>
      </c>
      <c r="E69" s="6" t="s">
        <v>270</v>
      </c>
      <c r="F69">
        <v>431</v>
      </c>
      <c r="G69" t="s">
        <v>289</v>
      </c>
      <c r="H69" s="1">
        <v>-32092260</v>
      </c>
      <c r="I69" s="1">
        <v>918854859</v>
      </c>
      <c r="J69" s="1">
        <v>290959090</v>
      </c>
      <c r="K69" s="1"/>
      <c r="L69" s="1">
        <v>116617236</v>
      </c>
      <c r="M69" s="1">
        <f>J69-K69-L69</f>
        <v>174341854</v>
      </c>
      <c r="N69" s="1">
        <v>1209813949</v>
      </c>
      <c r="O69" s="1">
        <v>1177721689</v>
      </c>
      <c r="P69" s="1">
        <f>N69/F69</f>
        <v>2806992.921113689</v>
      </c>
      <c r="Q69" s="1">
        <f>(N69-L69-K69)/F69</f>
        <v>2536419.2877030163</v>
      </c>
    </row>
    <row r="70" spans="1:17" x14ac:dyDescent="0.35">
      <c r="A70">
        <v>2025</v>
      </c>
      <c r="B70" t="s">
        <v>81</v>
      </c>
      <c r="C70" t="s">
        <v>82</v>
      </c>
      <c r="D70" t="s">
        <v>84</v>
      </c>
      <c r="E70" s="6" t="s">
        <v>270</v>
      </c>
      <c r="F70">
        <v>405</v>
      </c>
      <c r="G70" t="s">
        <v>289</v>
      </c>
      <c r="H70" s="1">
        <v>-29012963</v>
      </c>
      <c r="I70" s="1">
        <v>983615633</v>
      </c>
      <c r="J70" s="1">
        <v>245217336</v>
      </c>
      <c r="K70" s="1"/>
      <c r="L70" s="1">
        <v>75191796</v>
      </c>
      <c r="M70" s="1">
        <f>J70-K70-L70</f>
        <v>170025540</v>
      </c>
      <c r="N70" s="1">
        <v>1228832969</v>
      </c>
      <c r="O70" s="1">
        <v>1199820006</v>
      </c>
      <c r="P70" s="1">
        <f>N70/F70</f>
        <v>3034155.4790123459</v>
      </c>
      <c r="Q70" s="1">
        <f>(N70-L70-K70)/F70</f>
        <v>2848496.7234567902</v>
      </c>
    </row>
    <row r="71" spans="1:17" x14ac:dyDescent="0.35">
      <c r="A71">
        <v>2025</v>
      </c>
      <c r="B71" t="s">
        <v>81</v>
      </c>
      <c r="C71" t="s">
        <v>82</v>
      </c>
      <c r="D71" t="s">
        <v>83</v>
      </c>
      <c r="E71" s="6" t="s">
        <v>270</v>
      </c>
      <c r="F71">
        <v>344</v>
      </c>
      <c r="G71" t="s">
        <v>288</v>
      </c>
      <c r="H71" s="1">
        <v>-17596287</v>
      </c>
      <c r="I71" s="1">
        <v>845933953</v>
      </c>
      <c r="J71" s="1">
        <v>199291580</v>
      </c>
      <c r="K71" s="1"/>
      <c r="L71" s="1">
        <v>63563736</v>
      </c>
      <c r="M71" s="1">
        <f>J71-K71-L71</f>
        <v>135727844</v>
      </c>
      <c r="N71" s="1">
        <v>1045225533</v>
      </c>
      <c r="O71" s="1">
        <v>1027629246</v>
      </c>
      <c r="P71" s="1">
        <f>N71/F71</f>
        <v>3038446.3168604653</v>
      </c>
      <c r="Q71" s="1">
        <f>(N71-L71-K71)/F71</f>
        <v>2853668.0145348837</v>
      </c>
    </row>
    <row r="72" spans="1:17" x14ac:dyDescent="0.35">
      <c r="A72">
        <v>2025</v>
      </c>
      <c r="B72" t="s">
        <v>81</v>
      </c>
      <c r="C72" t="s">
        <v>82</v>
      </c>
      <c r="D72" t="s">
        <v>85</v>
      </c>
      <c r="E72" s="6" t="s">
        <v>270</v>
      </c>
      <c r="F72">
        <v>454</v>
      </c>
      <c r="G72" t="s">
        <v>289</v>
      </c>
      <c r="H72" s="1">
        <v>-25709685</v>
      </c>
      <c r="I72" s="1">
        <v>1154777643</v>
      </c>
      <c r="J72" s="1">
        <v>269812780</v>
      </c>
      <c r="K72" s="1"/>
      <c r="L72" s="1">
        <v>90334200</v>
      </c>
      <c r="M72" s="1">
        <f>J72-K72-L72</f>
        <v>179478580</v>
      </c>
      <c r="N72" s="1">
        <v>1424590423</v>
      </c>
      <c r="O72" s="1">
        <v>1398880738</v>
      </c>
      <c r="P72" s="1">
        <f>N72/F72</f>
        <v>3137864.3678414095</v>
      </c>
      <c r="Q72" s="1">
        <f>(N72-L72-K72)/F72</f>
        <v>2938890.3590308372</v>
      </c>
    </row>
    <row r="73" spans="1:17" x14ac:dyDescent="0.35">
      <c r="A73">
        <v>2025</v>
      </c>
      <c r="B73" t="s">
        <v>81</v>
      </c>
      <c r="C73" t="s">
        <v>82</v>
      </c>
      <c r="D73" t="s">
        <v>89</v>
      </c>
      <c r="E73" s="6" t="s">
        <v>270</v>
      </c>
      <c r="F73">
        <v>404</v>
      </c>
      <c r="G73" t="s">
        <v>289</v>
      </c>
      <c r="H73" s="1">
        <v>-76496066</v>
      </c>
      <c r="I73" s="1">
        <v>1000849630</v>
      </c>
      <c r="J73" s="1">
        <v>331146612</v>
      </c>
      <c r="K73" s="1"/>
      <c r="L73" s="1">
        <v>115068960</v>
      </c>
      <c r="M73" s="1">
        <f>J73-K73-L73</f>
        <v>216077652</v>
      </c>
      <c r="N73" s="1">
        <v>1331996242</v>
      </c>
      <c r="O73" s="1">
        <v>1255500176</v>
      </c>
      <c r="P73" s="1">
        <f>N73/F73</f>
        <v>3297020.4009900992</v>
      </c>
      <c r="Q73" s="1">
        <f>(N73-L73-K73)/F73</f>
        <v>3012196.2425742573</v>
      </c>
    </row>
    <row r="74" spans="1:17" x14ac:dyDescent="0.35">
      <c r="A74">
        <v>2025</v>
      </c>
      <c r="B74" t="s">
        <v>90</v>
      </c>
      <c r="C74" t="s">
        <v>91</v>
      </c>
      <c r="D74" t="s">
        <v>92</v>
      </c>
      <c r="E74" s="6" t="s">
        <v>270</v>
      </c>
      <c r="F74">
        <v>303</v>
      </c>
      <c r="G74" t="s">
        <v>288</v>
      </c>
      <c r="H74" s="1">
        <v>-17566979</v>
      </c>
      <c r="I74" s="1">
        <v>536440314</v>
      </c>
      <c r="J74" s="1">
        <v>179868645</v>
      </c>
      <c r="K74" s="1"/>
      <c r="L74" s="1">
        <v>88440132</v>
      </c>
      <c r="M74" s="1">
        <f>J74-K74-L74</f>
        <v>91428513</v>
      </c>
      <c r="N74" s="1">
        <v>716308959</v>
      </c>
      <c r="O74" s="1">
        <v>698741980</v>
      </c>
      <c r="P74" s="1">
        <f>N74/F74</f>
        <v>2364055.9702970297</v>
      </c>
      <c r="Q74" s="1">
        <f>(N74-L74-K74)/F74</f>
        <v>2072174.3465346536</v>
      </c>
    </row>
    <row r="75" spans="1:17" x14ac:dyDescent="0.35">
      <c r="A75">
        <v>2025</v>
      </c>
      <c r="B75" t="s">
        <v>93</v>
      </c>
      <c r="C75" t="s">
        <v>94</v>
      </c>
      <c r="D75" t="s">
        <v>96</v>
      </c>
      <c r="E75" s="6" t="s">
        <v>270</v>
      </c>
      <c r="F75">
        <v>238</v>
      </c>
      <c r="G75" t="s">
        <v>287</v>
      </c>
      <c r="H75" s="1">
        <v>-5516883</v>
      </c>
      <c r="I75" s="1">
        <v>693097074</v>
      </c>
      <c r="J75" s="1">
        <v>210252812</v>
      </c>
      <c r="K75" s="1"/>
      <c r="L75" s="1">
        <v>114170004</v>
      </c>
      <c r="M75" s="1">
        <f>J75-K75-L75</f>
        <v>96082808</v>
      </c>
      <c r="N75" s="1">
        <v>903349886</v>
      </c>
      <c r="O75" s="1">
        <v>897833003</v>
      </c>
      <c r="P75" s="1">
        <f>N75/F75</f>
        <v>3795587.7563025211</v>
      </c>
      <c r="Q75" s="1">
        <f>(N75-L75-K75)/F75</f>
        <v>3315881.8571428573</v>
      </c>
    </row>
    <row r="76" spans="1:17" x14ac:dyDescent="0.35">
      <c r="A76">
        <v>2025</v>
      </c>
      <c r="B76" t="s">
        <v>93</v>
      </c>
      <c r="C76" t="s">
        <v>94</v>
      </c>
      <c r="D76" t="s">
        <v>95</v>
      </c>
      <c r="E76" s="6" t="s">
        <v>270</v>
      </c>
      <c r="F76">
        <v>205</v>
      </c>
      <c r="G76" t="s">
        <v>287</v>
      </c>
      <c r="H76" s="1">
        <v>-4471074</v>
      </c>
      <c r="I76" s="1">
        <v>788450382</v>
      </c>
      <c r="J76" s="1">
        <v>224951068</v>
      </c>
      <c r="K76" s="1">
        <v>117504</v>
      </c>
      <c r="L76" s="1">
        <v>96541008</v>
      </c>
      <c r="M76" s="1">
        <f>J76-K76-L76</f>
        <v>128292556</v>
      </c>
      <c r="N76" s="1">
        <v>1013401450</v>
      </c>
      <c r="O76" s="1">
        <v>1008930376</v>
      </c>
      <c r="P76" s="1">
        <f>N76/F76</f>
        <v>4943421.7073170729</v>
      </c>
      <c r="Q76" s="1">
        <f>(N76-L76-K76)/F76</f>
        <v>4471916.7707317071</v>
      </c>
    </row>
    <row r="77" spans="1:17" x14ac:dyDescent="0.35">
      <c r="A77">
        <v>2025</v>
      </c>
      <c r="B77" t="s">
        <v>97</v>
      </c>
      <c r="C77" t="s">
        <v>98</v>
      </c>
      <c r="D77" t="s">
        <v>99</v>
      </c>
      <c r="E77" s="6" t="s">
        <v>270</v>
      </c>
      <c r="F77">
        <v>460</v>
      </c>
      <c r="G77" t="s">
        <v>289</v>
      </c>
      <c r="H77" s="1">
        <v>-35374231</v>
      </c>
      <c r="I77" s="1">
        <v>1093132909</v>
      </c>
      <c r="J77" s="1">
        <v>319587296</v>
      </c>
      <c r="K77" s="1"/>
      <c r="L77" s="1">
        <v>206290838</v>
      </c>
      <c r="M77" s="1">
        <f>J77-K77-L77</f>
        <v>113296458</v>
      </c>
      <c r="N77" s="1">
        <v>1412720205</v>
      </c>
      <c r="O77" s="1">
        <v>1377345974</v>
      </c>
      <c r="P77" s="1">
        <f>N77/F77</f>
        <v>3071130.8804347827</v>
      </c>
      <c r="Q77" s="1">
        <f>(N77-L77-K77)/F77</f>
        <v>2622672.5369565217</v>
      </c>
    </row>
    <row r="78" spans="1:17" x14ac:dyDescent="0.35">
      <c r="A78">
        <v>2025</v>
      </c>
      <c r="B78" t="s">
        <v>97</v>
      </c>
      <c r="C78" t="s">
        <v>98</v>
      </c>
      <c r="D78" t="s">
        <v>100</v>
      </c>
      <c r="E78" s="6" t="s">
        <v>270</v>
      </c>
      <c r="F78">
        <v>698</v>
      </c>
      <c r="G78" t="s">
        <v>291</v>
      </c>
      <c r="H78" s="1">
        <v>-52541723</v>
      </c>
      <c r="I78" s="1">
        <v>1186367738</v>
      </c>
      <c r="J78" s="1">
        <v>399866826</v>
      </c>
      <c r="K78" s="1"/>
      <c r="L78" s="1">
        <v>215388426</v>
      </c>
      <c r="M78" s="1">
        <f>J78-K78-L78</f>
        <v>184478400</v>
      </c>
      <c r="N78" s="1">
        <v>1586234564</v>
      </c>
      <c r="O78" s="1">
        <v>1533692841</v>
      </c>
      <c r="P78" s="1">
        <f>N78/F78</f>
        <v>2272542.3553008595</v>
      </c>
      <c r="Q78" s="1">
        <f>(N78-L78-K78)/F78</f>
        <v>1963962.9484240687</v>
      </c>
    </row>
    <row r="79" spans="1:17" x14ac:dyDescent="0.35">
      <c r="A79">
        <v>2025</v>
      </c>
      <c r="B79" t="s">
        <v>101</v>
      </c>
      <c r="C79" t="s">
        <v>102</v>
      </c>
      <c r="D79" t="s">
        <v>280</v>
      </c>
      <c r="E79" s="6" t="s">
        <v>270</v>
      </c>
      <c r="F79">
        <v>87</v>
      </c>
      <c r="G79" t="s">
        <v>292</v>
      </c>
      <c r="H79" s="1">
        <v>-12823648</v>
      </c>
      <c r="I79" s="1">
        <v>301778988</v>
      </c>
      <c r="J79" s="1">
        <v>182110477</v>
      </c>
      <c r="K79" s="1">
        <v>42297157</v>
      </c>
      <c r="L79" s="1">
        <v>65602848</v>
      </c>
      <c r="M79" s="1">
        <f>J79-K79-L79</f>
        <v>74210472</v>
      </c>
      <c r="N79" s="1">
        <v>483889465</v>
      </c>
      <c r="O79" s="1">
        <v>471065817</v>
      </c>
      <c r="P79" s="1">
        <f>N79/F79</f>
        <v>5561947.8735632179</v>
      </c>
      <c r="Q79" s="1">
        <f>(N79-L79-K79)/F79</f>
        <v>4321717.931034483</v>
      </c>
    </row>
    <row r="80" spans="1:17" x14ac:dyDescent="0.35">
      <c r="A80">
        <v>2025</v>
      </c>
      <c r="B80" t="s">
        <v>103</v>
      </c>
      <c r="C80" t="s">
        <v>104</v>
      </c>
      <c r="D80" t="s">
        <v>106</v>
      </c>
      <c r="E80" s="6" t="s">
        <v>270</v>
      </c>
      <c r="F80">
        <v>166</v>
      </c>
      <c r="G80" t="s">
        <v>286</v>
      </c>
      <c r="H80" s="1">
        <v>-6440164</v>
      </c>
      <c r="I80" s="1">
        <v>509742395</v>
      </c>
      <c r="J80" s="1">
        <v>264137041</v>
      </c>
      <c r="K80" s="1">
        <v>113191499</v>
      </c>
      <c r="L80" s="1">
        <v>83399508</v>
      </c>
      <c r="M80" s="1">
        <f>J80-K80-L80</f>
        <v>67546034</v>
      </c>
      <c r="N80" s="1">
        <v>773879436</v>
      </c>
      <c r="O80" s="1">
        <v>767439272</v>
      </c>
      <c r="P80" s="1">
        <f>N80/F80</f>
        <v>4661924.3132530125</v>
      </c>
      <c r="Q80" s="1">
        <f>(N80-L80-K80)/F80</f>
        <v>3477641.1385542168</v>
      </c>
    </row>
    <row r="81" spans="1:17" x14ac:dyDescent="0.35">
      <c r="A81">
        <v>2025</v>
      </c>
      <c r="B81" t="s">
        <v>103</v>
      </c>
      <c r="C81" t="s">
        <v>104</v>
      </c>
      <c r="D81" t="s">
        <v>105</v>
      </c>
      <c r="E81" s="6" t="s">
        <v>270</v>
      </c>
      <c r="F81">
        <v>326</v>
      </c>
      <c r="G81" t="s">
        <v>288</v>
      </c>
      <c r="H81" s="1">
        <v>-11802052</v>
      </c>
      <c r="I81" s="1">
        <v>762733239</v>
      </c>
      <c r="J81" s="1">
        <v>423352133</v>
      </c>
      <c r="K81" s="1">
        <v>63554221</v>
      </c>
      <c r="L81" s="1">
        <v>238528227</v>
      </c>
      <c r="M81" s="1">
        <f>J81-K81-L81</f>
        <v>121269685</v>
      </c>
      <c r="N81" s="1">
        <v>1186085372</v>
      </c>
      <c r="O81" s="1">
        <v>1174283320</v>
      </c>
      <c r="P81" s="1">
        <f>N81/F81</f>
        <v>3638298.6871165643</v>
      </c>
      <c r="Q81" s="1">
        <f>(N81-L81-K81)/F81</f>
        <v>2711665.411042945</v>
      </c>
    </row>
    <row r="82" spans="1:17" x14ac:dyDescent="0.35">
      <c r="A82">
        <v>2025</v>
      </c>
      <c r="B82" t="s">
        <v>107</v>
      </c>
      <c r="C82" t="s">
        <v>108</v>
      </c>
      <c r="D82" t="s">
        <v>109</v>
      </c>
      <c r="E82" s="6" t="s">
        <v>270</v>
      </c>
      <c r="F82">
        <v>122</v>
      </c>
      <c r="G82" t="s">
        <v>286</v>
      </c>
      <c r="H82" s="1">
        <v>-15348021</v>
      </c>
      <c r="I82" s="1">
        <v>300826391</v>
      </c>
      <c r="J82" s="1">
        <v>110263829</v>
      </c>
      <c r="K82" s="1">
        <v>4025977</v>
      </c>
      <c r="L82" s="1">
        <v>61122047</v>
      </c>
      <c r="M82" s="1">
        <f>J82-K82-L82</f>
        <v>45115805</v>
      </c>
      <c r="N82" s="1">
        <v>411090220</v>
      </c>
      <c r="O82" s="1">
        <v>395742199</v>
      </c>
      <c r="P82" s="1">
        <f>N82/F82</f>
        <v>3369591.9672131147</v>
      </c>
      <c r="Q82" s="1">
        <f>(N82-L82-K82)/F82</f>
        <v>2835591.7704918031</v>
      </c>
    </row>
    <row r="83" spans="1:17" x14ac:dyDescent="0.35">
      <c r="A83">
        <v>2025</v>
      </c>
      <c r="B83" t="s">
        <v>110</v>
      </c>
      <c r="C83" t="s">
        <v>111</v>
      </c>
      <c r="D83" t="s">
        <v>112</v>
      </c>
      <c r="E83" s="6" t="s">
        <v>270</v>
      </c>
      <c r="F83">
        <v>215</v>
      </c>
      <c r="G83" t="s">
        <v>287</v>
      </c>
      <c r="H83" s="1">
        <v>-3941206</v>
      </c>
      <c r="I83" s="1">
        <v>682476685</v>
      </c>
      <c r="J83" s="1">
        <v>194666597</v>
      </c>
      <c r="K83" s="1">
        <v>41558182</v>
      </c>
      <c r="L83" s="1">
        <v>43229352</v>
      </c>
      <c r="M83" s="1">
        <f>J83-K83-L83</f>
        <v>109879063</v>
      </c>
      <c r="N83" s="1">
        <v>877143282</v>
      </c>
      <c r="O83" s="1">
        <v>873202076</v>
      </c>
      <c r="P83" s="1">
        <f>N83/F83</f>
        <v>4079736.1953488374</v>
      </c>
      <c r="Q83" s="1">
        <f>(N83-L83-K83)/F83</f>
        <v>3685375.5720930235</v>
      </c>
    </row>
    <row r="84" spans="1:17" x14ac:dyDescent="0.35">
      <c r="A84">
        <v>2025</v>
      </c>
      <c r="B84" t="s">
        <v>113</v>
      </c>
      <c r="C84" t="s">
        <v>114</v>
      </c>
      <c r="D84" t="s">
        <v>115</v>
      </c>
      <c r="E84" s="6" t="s">
        <v>270</v>
      </c>
      <c r="F84">
        <v>188</v>
      </c>
      <c r="G84" t="s">
        <v>286</v>
      </c>
      <c r="H84" s="1">
        <v>-21117134</v>
      </c>
      <c r="I84" s="1">
        <v>489849902</v>
      </c>
      <c r="J84" s="1">
        <v>127693096</v>
      </c>
      <c r="K84" s="1">
        <v>4548642</v>
      </c>
      <c r="L84" s="1">
        <v>39281304</v>
      </c>
      <c r="M84" s="1">
        <f>J84-K84-L84</f>
        <v>83863150</v>
      </c>
      <c r="N84" s="1">
        <v>617542998</v>
      </c>
      <c r="O84" s="1">
        <v>596425864</v>
      </c>
      <c r="P84" s="1">
        <f>N84/F84</f>
        <v>3284803.1808510637</v>
      </c>
      <c r="Q84" s="1">
        <f>(N84-L84-K84)/F84</f>
        <v>3051665.1702127662</v>
      </c>
    </row>
    <row r="85" spans="1:17" x14ac:dyDescent="0.35">
      <c r="A85">
        <v>2025</v>
      </c>
      <c r="B85" t="s">
        <v>116</v>
      </c>
      <c r="C85" t="s">
        <v>117</v>
      </c>
      <c r="D85" t="s">
        <v>118</v>
      </c>
      <c r="E85" s="6" t="s">
        <v>270</v>
      </c>
      <c r="F85">
        <v>67</v>
      </c>
      <c r="G85" t="s">
        <v>292</v>
      </c>
      <c r="H85" s="1">
        <v>-12554865</v>
      </c>
      <c r="I85" s="1">
        <v>225178797</v>
      </c>
      <c r="J85" s="1">
        <v>151521662</v>
      </c>
      <c r="K85" s="1">
        <v>67418346</v>
      </c>
      <c r="L85" s="1">
        <v>40633824</v>
      </c>
      <c r="M85" s="1">
        <f>J85-K85-L85</f>
        <v>43469492</v>
      </c>
      <c r="N85" s="1">
        <v>376700459</v>
      </c>
      <c r="O85" s="1">
        <v>364145594</v>
      </c>
      <c r="P85" s="1">
        <f>N85/F85</f>
        <v>5622394.9104477614</v>
      </c>
      <c r="Q85" s="1">
        <f>(N85-L85-K85)/F85</f>
        <v>4009675.9552238807</v>
      </c>
    </row>
    <row r="86" spans="1:17" x14ac:dyDescent="0.35">
      <c r="A86">
        <v>2025</v>
      </c>
      <c r="B86" t="s">
        <v>119</v>
      </c>
      <c r="C86" t="s">
        <v>120</v>
      </c>
      <c r="D86" t="s">
        <v>121</v>
      </c>
      <c r="E86" s="6" t="s">
        <v>270</v>
      </c>
      <c r="F86">
        <v>126</v>
      </c>
      <c r="G86" t="s">
        <v>286</v>
      </c>
      <c r="H86" s="1">
        <v>-19352285</v>
      </c>
      <c r="I86" s="1">
        <v>419225675</v>
      </c>
      <c r="J86" s="1">
        <v>99520990</v>
      </c>
      <c r="K86" s="1"/>
      <c r="L86" s="1">
        <v>33001560</v>
      </c>
      <c r="M86" s="1">
        <f>J86-K86-L86</f>
        <v>66519430</v>
      </c>
      <c r="N86" s="1">
        <v>518746665</v>
      </c>
      <c r="O86" s="1">
        <v>499394380</v>
      </c>
      <c r="P86" s="1">
        <f>N86/F86</f>
        <v>4117037.0238095238</v>
      </c>
      <c r="Q86" s="1">
        <f>(N86-L86-K86)/F86</f>
        <v>3855119.8809523811</v>
      </c>
    </row>
    <row r="87" spans="1:17" x14ac:dyDescent="0.35">
      <c r="A87">
        <v>2025</v>
      </c>
      <c r="B87" t="s">
        <v>122</v>
      </c>
      <c r="C87" t="s">
        <v>123</v>
      </c>
      <c r="D87" t="s">
        <v>125</v>
      </c>
      <c r="E87" s="6" t="s">
        <v>270</v>
      </c>
      <c r="F87">
        <v>10</v>
      </c>
      <c r="G87" t="s">
        <v>294</v>
      </c>
      <c r="H87" s="1">
        <v>-5433092</v>
      </c>
      <c r="I87" s="1">
        <v>56400552</v>
      </c>
      <c r="J87" s="1">
        <v>29701572</v>
      </c>
      <c r="K87" s="1"/>
      <c r="L87" s="1">
        <v>16892604</v>
      </c>
      <c r="M87" s="1">
        <f>J87-K87-L87</f>
        <v>12808968</v>
      </c>
      <c r="N87" s="1">
        <v>86102124</v>
      </c>
      <c r="O87" s="1">
        <v>80669032</v>
      </c>
      <c r="P87" s="1">
        <f>N87/F87</f>
        <v>8610212.4000000004</v>
      </c>
      <c r="Q87" s="1">
        <f>(N87-L87-K87)/F87</f>
        <v>6920952</v>
      </c>
    </row>
    <row r="88" spans="1:17" x14ac:dyDescent="0.35">
      <c r="A88">
        <v>2025</v>
      </c>
      <c r="B88" t="s">
        <v>122</v>
      </c>
      <c r="C88" t="s">
        <v>123</v>
      </c>
      <c r="D88" t="s">
        <v>124</v>
      </c>
      <c r="E88" s="6" t="s">
        <v>270</v>
      </c>
      <c r="F88">
        <v>412</v>
      </c>
      <c r="G88" t="s">
        <v>289</v>
      </c>
      <c r="H88" s="1">
        <v>-61772783</v>
      </c>
      <c r="I88" s="1">
        <v>809355080</v>
      </c>
      <c r="J88" s="1">
        <v>355757076</v>
      </c>
      <c r="K88" s="1">
        <v>35200113</v>
      </c>
      <c r="L88" s="1">
        <v>174702684</v>
      </c>
      <c r="M88" s="1">
        <f>J88-K88-L88</f>
        <v>145854279</v>
      </c>
      <c r="N88" s="1">
        <v>1165112156</v>
      </c>
      <c r="O88" s="1">
        <v>1103339373</v>
      </c>
      <c r="P88" s="1">
        <f>N88/F88</f>
        <v>2827942.126213592</v>
      </c>
      <c r="Q88" s="1">
        <f>(N88-L88-K88)/F88</f>
        <v>2318469.3179611652</v>
      </c>
    </row>
    <row r="89" spans="1:17" x14ac:dyDescent="0.35">
      <c r="A89">
        <v>2025</v>
      </c>
      <c r="B89" t="s">
        <v>122</v>
      </c>
      <c r="C89" t="s">
        <v>123</v>
      </c>
      <c r="D89" t="s">
        <v>127</v>
      </c>
      <c r="E89" s="6" t="s">
        <v>270</v>
      </c>
      <c r="F89">
        <v>28</v>
      </c>
      <c r="G89" t="s">
        <v>293</v>
      </c>
      <c r="H89" s="1">
        <v>-2824958</v>
      </c>
      <c r="I89" s="1">
        <v>91198097</v>
      </c>
      <c r="J89" s="1">
        <v>39878731</v>
      </c>
      <c r="K89" s="1">
        <v>1760210</v>
      </c>
      <c r="L89" s="1">
        <v>16283160</v>
      </c>
      <c r="M89" s="1">
        <f>J89-K89-L89</f>
        <v>21835361</v>
      </c>
      <c r="N89" s="1">
        <v>131076828</v>
      </c>
      <c r="O89" s="1">
        <v>128251870</v>
      </c>
      <c r="P89" s="1">
        <f>N89/F89</f>
        <v>4681315.2857142854</v>
      </c>
      <c r="Q89" s="1">
        <f>(N89-L89-K89)/F89</f>
        <v>4036909.2142857141</v>
      </c>
    </row>
    <row r="90" spans="1:17" x14ac:dyDescent="0.35">
      <c r="A90">
        <v>2025</v>
      </c>
      <c r="B90" t="s">
        <v>122</v>
      </c>
      <c r="C90" t="s">
        <v>123</v>
      </c>
      <c r="D90" t="s">
        <v>126</v>
      </c>
      <c r="E90" s="6" t="s">
        <v>270</v>
      </c>
      <c r="F90">
        <v>37</v>
      </c>
      <c r="G90" t="s">
        <v>293</v>
      </c>
      <c r="H90" s="1">
        <v>-4772673</v>
      </c>
      <c r="I90" s="1">
        <v>118552571</v>
      </c>
      <c r="J90" s="1">
        <v>53412678</v>
      </c>
      <c r="K90" s="1">
        <v>987000</v>
      </c>
      <c r="L90" s="1">
        <v>18656280</v>
      </c>
      <c r="M90" s="1">
        <f>J90-K90-L90</f>
        <v>33769398</v>
      </c>
      <c r="N90" s="1">
        <v>171965249</v>
      </c>
      <c r="O90" s="1">
        <v>167192576</v>
      </c>
      <c r="P90" s="1">
        <f>N90/F90</f>
        <v>4647709.4324324327</v>
      </c>
      <c r="Q90" s="1">
        <f>(N90-L90-K90)/F90</f>
        <v>4116809.9729729728</v>
      </c>
    </row>
    <row r="91" spans="1:17" x14ac:dyDescent="0.35">
      <c r="A91">
        <v>2025</v>
      </c>
      <c r="B91" t="s">
        <v>128</v>
      </c>
      <c r="C91" t="s">
        <v>129</v>
      </c>
      <c r="D91" t="s">
        <v>130</v>
      </c>
      <c r="E91" s="6" t="s">
        <v>270</v>
      </c>
      <c r="F91">
        <v>34</v>
      </c>
      <c r="G91" t="s">
        <v>293</v>
      </c>
      <c r="H91" s="1">
        <v>-33158903</v>
      </c>
      <c r="I91" s="1">
        <v>117882305</v>
      </c>
      <c r="J91" s="1">
        <v>85043340</v>
      </c>
      <c r="K91" s="1">
        <v>19365914</v>
      </c>
      <c r="L91" s="1">
        <v>23380200</v>
      </c>
      <c r="M91" s="1">
        <f>J91-K91-L91</f>
        <v>42297226</v>
      </c>
      <c r="N91" s="1">
        <v>202925645</v>
      </c>
      <c r="O91" s="1">
        <v>169766742</v>
      </c>
      <c r="P91" s="1">
        <f>N91/F91</f>
        <v>5968401.323529412</v>
      </c>
      <c r="Q91" s="1">
        <f>(N91-L91-K91)/F91</f>
        <v>4711162.676470588</v>
      </c>
    </row>
    <row r="92" spans="1:17" x14ac:dyDescent="0.35">
      <c r="A92">
        <v>2025</v>
      </c>
      <c r="B92" t="s">
        <v>282</v>
      </c>
      <c r="C92" t="s">
        <v>281</v>
      </c>
      <c r="D92" t="s">
        <v>277</v>
      </c>
      <c r="E92" s="6" t="s">
        <v>270</v>
      </c>
      <c r="F92">
        <v>94</v>
      </c>
      <c r="G92" t="s">
        <v>292</v>
      </c>
      <c r="H92" s="1">
        <v>-5507652</v>
      </c>
      <c r="I92" s="1">
        <v>241924264</v>
      </c>
      <c r="J92" s="1">
        <v>107039789</v>
      </c>
      <c r="K92" s="1"/>
      <c r="L92" s="1">
        <v>56557476</v>
      </c>
      <c r="M92" s="1">
        <f>J92-K92-L92</f>
        <v>50482313</v>
      </c>
      <c r="N92" s="1">
        <v>202925645</v>
      </c>
      <c r="O92" s="1">
        <v>343456401</v>
      </c>
      <c r="P92" s="1">
        <f>N92/F92</f>
        <v>2158783.4574468085</v>
      </c>
      <c r="Q92" s="1">
        <f>(N92-L92-K92)/F92</f>
        <v>1557108.1808510639</v>
      </c>
    </row>
    <row r="93" spans="1:17" x14ac:dyDescent="0.35">
      <c r="A93">
        <v>2025</v>
      </c>
      <c r="B93" t="s">
        <v>282</v>
      </c>
      <c r="C93" t="s">
        <v>281</v>
      </c>
      <c r="D93" t="s">
        <v>278</v>
      </c>
      <c r="E93" s="6" t="s">
        <v>270</v>
      </c>
      <c r="F93">
        <v>23</v>
      </c>
      <c r="G93" t="s">
        <v>293</v>
      </c>
      <c r="H93" s="1">
        <v>-1246282</v>
      </c>
      <c r="I93" s="1">
        <v>84544815</v>
      </c>
      <c r="J93" s="1">
        <v>43875313</v>
      </c>
      <c r="K93" s="1"/>
      <c r="L93" s="1">
        <v>26192756</v>
      </c>
      <c r="M93" s="1">
        <f>J93-K93-L93</f>
        <v>17682557</v>
      </c>
      <c r="N93" s="1">
        <v>202925645</v>
      </c>
      <c r="O93" s="1">
        <v>127173846</v>
      </c>
      <c r="P93" s="1">
        <f>N93/F93</f>
        <v>8822854.1304347832</v>
      </c>
      <c r="Q93" s="1">
        <f>(N93-L93-K93)/F93</f>
        <v>7684038.6521739131</v>
      </c>
    </row>
    <row r="94" spans="1:17" x14ac:dyDescent="0.35">
      <c r="A94">
        <v>2025</v>
      </c>
      <c r="B94" t="s">
        <v>131</v>
      </c>
      <c r="C94" t="s">
        <v>132</v>
      </c>
      <c r="D94" t="s">
        <v>133</v>
      </c>
      <c r="E94" s="6" t="s">
        <v>270</v>
      </c>
      <c r="F94">
        <v>14</v>
      </c>
      <c r="G94" t="s">
        <v>294</v>
      </c>
      <c r="H94" s="1">
        <v>-103486</v>
      </c>
      <c r="I94" s="1">
        <v>60097614</v>
      </c>
      <c r="J94" s="1">
        <v>22559772</v>
      </c>
      <c r="K94" s="1">
        <v>980000</v>
      </c>
      <c r="L94" s="1">
        <v>5284400</v>
      </c>
      <c r="M94" s="1">
        <f>J94-K94-L94</f>
        <v>16295372</v>
      </c>
      <c r="N94" s="1">
        <v>82657386</v>
      </c>
      <c r="O94" s="1">
        <v>82553900</v>
      </c>
      <c r="P94" s="1">
        <f>N94/F94</f>
        <v>5904099</v>
      </c>
      <c r="Q94" s="1">
        <f>(N94-L94-K94)/F94</f>
        <v>5456641.8571428573</v>
      </c>
    </row>
    <row r="95" spans="1:17" x14ac:dyDescent="0.35">
      <c r="A95">
        <v>2025</v>
      </c>
      <c r="B95" t="s">
        <v>134</v>
      </c>
      <c r="C95" t="s">
        <v>135</v>
      </c>
      <c r="D95" t="s">
        <v>136</v>
      </c>
      <c r="E95" s="6" t="s">
        <v>270</v>
      </c>
      <c r="F95">
        <v>11</v>
      </c>
      <c r="G95" t="s">
        <v>294</v>
      </c>
      <c r="H95" s="1">
        <v>-27040</v>
      </c>
      <c r="I95" s="1">
        <v>52578760</v>
      </c>
      <c r="J95" s="1">
        <v>25115933</v>
      </c>
      <c r="K95" s="1">
        <v>8443226</v>
      </c>
      <c r="L95" s="1">
        <v>9305000</v>
      </c>
      <c r="M95" s="1">
        <f>J95-K95-L95</f>
        <v>7367707</v>
      </c>
      <c r="N95" s="1">
        <v>77694693</v>
      </c>
      <c r="O95" s="1">
        <v>77667653</v>
      </c>
      <c r="P95" s="1">
        <f>N95/F95</f>
        <v>7063153.9090909092</v>
      </c>
      <c r="Q95" s="1">
        <f>(N95-L95-K95)/F95</f>
        <v>5449678.8181818184</v>
      </c>
    </row>
    <row r="96" spans="1:17" x14ac:dyDescent="0.35">
      <c r="A96">
        <v>2025</v>
      </c>
      <c r="B96" t="s">
        <v>137</v>
      </c>
      <c r="C96" t="s">
        <v>138</v>
      </c>
      <c r="D96" t="s">
        <v>139</v>
      </c>
      <c r="E96" s="6" t="s">
        <v>270</v>
      </c>
      <c r="F96">
        <v>45</v>
      </c>
      <c r="G96" t="s">
        <v>293</v>
      </c>
      <c r="H96" s="1">
        <v>-15933199</v>
      </c>
      <c r="I96" s="1">
        <v>158867350</v>
      </c>
      <c r="J96" s="1">
        <v>44125628</v>
      </c>
      <c r="K96" s="1">
        <v>125000</v>
      </c>
      <c r="L96" s="1">
        <v>24353500</v>
      </c>
      <c r="M96" s="1">
        <f>J96-K96-L96</f>
        <v>19647128</v>
      </c>
      <c r="N96" s="1">
        <v>202992978</v>
      </c>
      <c r="O96" s="1">
        <v>187059779</v>
      </c>
      <c r="P96" s="1">
        <f>N96/F96</f>
        <v>4510955.0666666664</v>
      </c>
      <c r="Q96" s="1">
        <f>(N96-L96-K96)/F96</f>
        <v>3966988.4</v>
      </c>
    </row>
    <row r="97" spans="1:17" x14ac:dyDescent="0.35">
      <c r="A97">
        <v>2025</v>
      </c>
      <c r="B97" t="s">
        <v>140</v>
      </c>
      <c r="C97" t="s">
        <v>141</v>
      </c>
      <c r="D97" t="s">
        <v>142</v>
      </c>
      <c r="E97" s="6" t="s">
        <v>270</v>
      </c>
      <c r="F97">
        <v>123</v>
      </c>
      <c r="G97" t="s">
        <v>286</v>
      </c>
      <c r="H97" s="1">
        <v>-22859349</v>
      </c>
      <c r="I97" s="1">
        <v>380277548</v>
      </c>
      <c r="J97" s="1">
        <v>249651045</v>
      </c>
      <c r="K97" s="1">
        <v>60529131</v>
      </c>
      <c r="L97" s="1">
        <v>80581896</v>
      </c>
      <c r="M97" s="1">
        <f>J97-K97-L97</f>
        <v>108540018</v>
      </c>
      <c r="N97" s="1">
        <v>629928593</v>
      </c>
      <c r="O97" s="1">
        <v>607069244</v>
      </c>
      <c r="P97" s="1">
        <f>N97/F97</f>
        <v>5121370.674796748</v>
      </c>
      <c r="Q97" s="1">
        <f>(N97-L97-K97)/F97</f>
        <v>3974126.5528455283</v>
      </c>
    </row>
    <row r="98" spans="1:17" x14ac:dyDescent="0.35">
      <c r="A98">
        <v>2025</v>
      </c>
      <c r="B98" t="s">
        <v>143</v>
      </c>
      <c r="C98" t="s">
        <v>144</v>
      </c>
      <c r="D98" t="s">
        <v>145</v>
      </c>
      <c r="E98" s="6" t="s">
        <v>270</v>
      </c>
      <c r="F98">
        <v>66</v>
      </c>
      <c r="G98" t="s">
        <v>292</v>
      </c>
      <c r="H98" s="1">
        <v>-26679367</v>
      </c>
      <c r="I98" s="1">
        <v>246191538</v>
      </c>
      <c r="J98" s="1">
        <v>34016574</v>
      </c>
      <c r="K98" s="1"/>
      <c r="L98" s="1">
        <v>11966088</v>
      </c>
      <c r="M98" s="1">
        <f>J98-K98-L98</f>
        <v>22050486</v>
      </c>
      <c r="N98" s="1">
        <v>280208112</v>
      </c>
      <c r="O98" s="1">
        <v>253528745</v>
      </c>
      <c r="P98" s="1">
        <f>N98/F98</f>
        <v>4245577.4545454541</v>
      </c>
      <c r="Q98" s="1">
        <f>(N98-L98-K98)/F98</f>
        <v>4064273.0909090908</v>
      </c>
    </row>
    <row r="99" spans="1:17" x14ac:dyDescent="0.35">
      <c r="A99">
        <v>2025</v>
      </c>
      <c r="B99" t="s">
        <v>146</v>
      </c>
      <c r="C99" t="s">
        <v>147</v>
      </c>
      <c r="D99" t="s">
        <v>148</v>
      </c>
      <c r="E99" s="6" t="s">
        <v>270</v>
      </c>
      <c r="F99">
        <v>173</v>
      </c>
      <c r="G99" t="s">
        <v>286</v>
      </c>
      <c r="H99" s="1">
        <v>-3209895</v>
      </c>
      <c r="I99" s="1">
        <v>435687975</v>
      </c>
      <c r="J99" s="1">
        <v>177871713</v>
      </c>
      <c r="K99" s="1">
        <v>66864966</v>
      </c>
      <c r="L99" s="1">
        <v>76825769</v>
      </c>
      <c r="M99" s="1">
        <f>J99-K99-L99</f>
        <v>34180978</v>
      </c>
      <c r="N99" s="1">
        <v>613559688</v>
      </c>
      <c r="O99" s="1">
        <v>610349793</v>
      </c>
      <c r="P99" s="1">
        <f>N99/F99</f>
        <v>3546587.7919075144</v>
      </c>
      <c r="Q99" s="1">
        <f>(N99-L99-K99)/F99</f>
        <v>2716005.50867052</v>
      </c>
    </row>
    <row r="100" spans="1:17" x14ac:dyDescent="0.35">
      <c r="A100">
        <v>2025</v>
      </c>
      <c r="B100" t="s">
        <v>149</v>
      </c>
      <c r="C100" t="s">
        <v>150</v>
      </c>
      <c r="D100" t="s">
        <v>151</v>
      </c>
      <c r="E100" s="6" t="s">
        <v>270</v>
      </c>
      <c r="F100">
        <v>394</v>
      </c>
      <c r="G100" t="s">
        <v>288</v>
      </c>
      <c r="H100" s="1">
        <v>-10403350</v>
      </c>
      <c r="I100" s="1">
        <v>941699485</v>
      </c>
      <c r="J100" s="1">
        <v>341868893</v>
      </c>
      <c r="K100" s="1">
        <v>30753963</v>
      </c>
      <c r="L100" s="1">
        <v>162646272</v>
      </c>
      <c r="M100" s="1">
        <f>J100-K100-L100</f>
        <v>148468658</v>
      </c>
      <c r="N100" s="1">
        <v>1283568378</v>
      </c>
      <c r="O100" s="1">
        <v>1273165028</v>
      </c>
      <c r="P100" s="1">
        <f>N100/F100</f>
        <v>3257787.76142132</v>
      </c>
      <c r="Q100" s="1">
        <f>(N100-L100-K100)/F100</f>
        <v>2766924.2208121829</v>
      </c>
    </row>
    <row r="101" spans="1:17" x14ac:dyDescent="0.35">
      <c r="A101">
        <v>2025</v>
      </c>
      <c r="B101" t="s">
        <v>149</v>
      </c>
      <c r="C101" t="s">
        <v>150</v>
      </c>
      <c r="D101" t="s">
        <v>152</v>
      </c>
      <c r="E101" s="6" t="s">
        <v>270</v>
      </c>
      <c r="F101">
        <v>55</v>
      </c>
      <c r="G101" t="s">
        <v>292</v>
      </c>
      <c r="H101" s="1">
        <v>-20176667</v>
      </c>
      <c r="I101" s="1">
        <v>256401849</v>
      </c>
      <c r="J101" s="1">
        <v>124882789</v>
      </c>
      <c r="K101" s="1">
        <v>57270903</v>
      </c>
      <c r="L101" s="1">
        <v>25665132</v>
      </c>
      <c r="M101" s="1">
        <f>J101-K101-L101</f>
        <v>41946754</v>
      </c>
      <c r="N101" s="1">
        <v>381284638</v>
      </c>
      <c r="O101" s="1">
        <v>361107971</v>
      </c>
      <c r="P101" s="1">
        <f>N101/F101</f>
        <v>6932447.9636363639</v>
      </c>
      <c r="Q101" s="1">
        <f>(N101-L101-K101)/F101</f>
        <v>5424520.0545454547</v>
      </c>
    </row>
    <row r="102" spans="1:17" x14ac:dyDescent="0.35">
      <c r="A102">
        <v>2025</v>
      </c>
      <c r="B102" t="s">
        <v>149</v>
      </c>
      <c r="C102" t="s">
        <v>150</v>
      </c>
      <c r="D102" t="s">
        <v>153</v>
      </c>
      <c r="E102" s="6" t="s">
        <v>270</v>
      </c>
      <c r="F102">
        <v>109</v>
      </c>
      <c r="G102" t="s">
        <v>286</v>
      </c>
      <c r="H102" s="1">
        <v>-31681395</v>
      </c>
      <c r="I102" s="1">
        <v>351142823</v>
      </c>
      <c r="J102" s="1">
        <v>199856323</v>
      </c>
      <c r="K102" s="1">
        <v>72948236</v>
      </c>
      <c r="L102" s="1">
        <v>73826904</v>
      </c>
      <c r="M102" s="1">
        <f>J102-K102-L102</f>
        <v>53081183</v>
      </c>
      <c r="N102" s="1">
        <v>550999146</v>
      </c>
      <c r="O102" s="1">
        <v>519317751</v>
      </c>
      <c r="P102" s="1">
        <f>N102/F102</f>
        <v>5055038.036697248</v>
      </c>
      <c r="Q102" s="1">
        <f>(N102-L102-K102)/F102</f>
        <v>3708477.1192660551</v>
      </c>
    </row>
    <row r="103" spans="1:17" x14ac:dyDescent="0.35">
      <c r="A103">
        <v>2025</v>
      </c>
      <c r="B103" t="s">
        <v>154</v>
      </c>
      <c r="C103" t="s">
        <v>155</v>
      </c>
      <c r="D103" t="s">
        <v>156</v>
      </c>
      <c r="E103" s="6" t="s">
        <v>270</v>
      </c>
      <c r="F103">
        <v>414</v>
      </c>
      <c r="G103" t="s">
        <v>289</v>
      </c>
      <c r="H103" s="1">
        <v>-34496592</v>
      </c>
      <c r="I103" s="1">
        <v>808569804</v>
      </c>
      <c r="J103" s="1">
        <v>339535194</v>
      </c>
      <c r="K103" s="1"/>
      <c r="L103" s="1">
        <v>267795167</v>
      </c>
      <c r="M103" s="1">
        <f>J103-K103-L103</f>
        <v>71740027</v>
      </c>
      <c r="N103" s="1">
        <v>1148104998</v>
      </c>
      <c r="O103" s="1">
        <v>1113608406</v>
      </c>
      <c r="P103" s="1">
        <f>N103/F103</f>
        <v>2773200.4782608696</v>
      </c>
      <c r="Q103" s="1">
        <f>(N103-L103-K103)/F103</f>
        <v>2126352.2487922707</v>
      </c>
    </row>
    <row r="104" spans="1:17" x14ac:dyDescent="0.35">
      <c r="A104">
        <v>2025</v>
      </c>
      <c r="B104" t="s">
        <v>154</v>
      </c>
      <c r="C104" t="s">
        <v>155</v>
      </c>
      <c r="D104" t="s">
        <v>161</v>
      </c>
      <c r="E104" s="6" t="s">
        <v>270</v>
      </c>
      <c r="F104">
        <v>380</v>
      </c>
      <c r="G104" t="s">
        <v>288</v>
      </c>
      <c r="H104" s="1">
        <v>-52018961</v>
      </c>
      <c r="I104" s="1">
        <v>858278134</v>
      </c>
      <c r="J104" s="1">
        <v>298235103</v>
      </c>
      <c r="K104" s="1"/>
      <c r="L104" s="1">
        <v>235991518</v>
      </c>
      <c r="M104" s="1">
        <f>J104-K104-L104</f>
        <v>62243585</v>
      </c>
      <c r="N104" s="1">
        <v>1156513237</v>
      </c>
      <c r="O104" s="1">
        <v>1104494276</v>
      </c>
      <c r="P104" s="1">
        <f>N104/F104</f>
        <v>3043455.8868421051</v>
      </c>
      <c r="Q104" s="1">
        <f>(N104-L104-K104)/F104</f>
        <v>2422425.5763157895</v>
      </c>
    </row>
    <row r="105" spans="1:17" x14ac:dyDescent="0.35">
      <c r="A105">
        <v>2025</v>
      </c>
      <c r="B105" t="s">
        <v>154</v>
      </c>
      <c r="C105" t="s">
        <v>155</v>
      </c>
      <c r="D105" t="s">
        <v>158</v>
      </c>
      <c r="E105" s="6" t="s">
        <v>270</v>
      </c>
      <c r="F105">
        <v>299</v>
      </c>
      <c r="G105" t="s">
        <v>287</v>
      </c>
      <c r="H105" s="1">
        <v>-30821768</v>
      </c>
      <c r="I105" s="1">
        <v>631196567</v>
      </c>
      <c r="J105" s="1">
        <v>355139982</v>
      </c>
      <c r="K105" s="1"/>
      <c r="L105" s="1">
        <v>307117204</v>
      </c>
      <c r="M105" s="1">
        <f>J105-K105-L105</f>
        <v>48022778</v>
      </c>
      <c r="N105" s="1">
        <v>986336549</v>
      </c>
      <c r="O105" s="1">
        <v>955514781</v>
      </c>
      <c r="P105" s="1">
        <f>N105/F105</f>
        <v>3298784.4448160534</v>
      </c>
      <c r="Q105" s="1">
        <f>(N105-L105-K105)/F105</f>
        <v>2271636.6053511705</v>
      </c>
    </row>
    <row r="106" spans="1:17" x14ac:dyDescent="0.35">
      <c r="A106">
        <v>2025</v>
      </c>
      <c r="B106" t="s">
        <v>154</v>
      </c>
      <c r="C106" t="s">
        <v>155</v>
      </c>
      <c r="D106" t="s">
        <v>162</v>
      </c>
      <c r="E106" s="6" t="s">
        <v>270</v>
      </c>
      <c r="F106">
        <v>15</v>
      </c>
      <c r="G106" t="s">
        <v>294</v>
      </c>
      <c r="H106" s="1">
        <v>-807730</v>
      </c>
      <c r="I106" s="1">
        <v>54457847</v>
      </c>
      <c r="J106" s="1">
        <v>21464648</v>
      </c>
      <c r="K106" s="1">
        <v>68000</v>
      </c>
      <c r="L106" s="1">
        <v>14081357</v>
      </c>
      <c r="M106" s="1">
        <f>J106-K106-L106</f>
        <v>7315291</v>
      </c>
      <c r="N106" s="1">
        <v>75922495</v>
      </c>
      <c r="O106" s="1">
        <v>75114765</v>
      </c>
      <c r="P106" s="1">
        <f>N106/F106</f>
        <v>5061499.666666667</v>
      </c>
      <c r="Q106" s="1">
        <f>(N106-L106-K106)/F106</f>
        <v>4118209.2</v>
      </c>
    </row>
    <row r="107" spans="1:17" x14ac:dyDescent="0.35">
      <c r="A107">
        <v>2025</v>
      </c>
      <c r="B107" t="s">
        <v>154</v>
      </c>
      <c r="C107" t="s">
        <v>155</v>
      </c>
      <c r="D107" t="s">
        <v>159</v>
      </c>
      <c r="E107" s="6" t="s">
        <v>270</v>
      </c>
      <c r="F107">
        <v>489</v>
      </c>
      <c r="G107" t="s">
        <v>289</v>
      </c>
      <c r="H107" s="1">
        <v>-26022172</v>
      </c>
      <c r="I107" s="1">
        <v>792439243</v>
      </c>
      <c r="J107" s="1">
        <v>367474952</v>
      </c>
      <c r="K107" s="1"/>
      <c r="L107" s="1">
        <v>287704202</v>
      </c>
      <c r="M107" s="1">
        <f>J107-K107-L107</f>
        <v>79770750</v>
      </c>
      <c r="N107" s="1">
        <v>1159914195</v>
      </c>
      <c r="O107" s="1">
        <v>1133892023</v>
      </c>
      <c r="P107" s="1">
        <f>N107/F107</f>
        <v>2372012.6687116562</v>
      </c>
      <c r="Q107" s="1">
        <f>(N107-L107-K107)/F107</f>
        <v>1783660.5173824131</v>
      </c>
    </row>
    <row r="108" spans="1:17" x14ac:dyDescent="0.35">
      <c r="A108">
        <v>2025</v>
      </c>
      <c r="B108" t="s">
        <v>154</v>
      </c>
      <c r="C108" t="s">
        <v>155</v>
      </c>
      <c r="D108" t="s">
        <v>163</v>
      </c>
      <c r="E108" s="6" t="s">
        <v>270</v>
      </c>
      <c r="F108">
        <v>335</v>
      </c>
      <c r="G108" t="s">
        <v>288</v>
      </c>
      <c r="H108" s="1">
        <v>-30430541</v>
      </c>
      <c r="I108" s="1">
        <v>759148593</v>
      </c>
      <c r="J108" s="1">
        <v>339819734</v>
      </c>
      <c r="K108" s="1"/>
      <c r="L108" s="1">
        <v>304550022</v>
      </c>
      <c r="M108" s="1">
        <f>J108-K108-L108</f>
        <v>35269712</v>
      </c>
      <c r="N108" s="1">
        <v>1098968327</v>
      </c>
      <c r="O108" s="1">
        <v>1068537786</v>
      </c>
      <c r="P108" s="1">
        <f>N108/F108</f>
        <v>3280502.4686567164</v>
      </c>
      <c r="Q108" s="1">
        <f>(N108-L108-K108)/F108</f>
        <v>2371397.9253731342</v>
      </c>
    </row>
    <row r="109" spans="1:17" x14ac:dyDescent="0.35">
      <c r="A109">
        <v>2025</v>
      </c>
      <c r="B109" t="s">
        <v>154</v>
      </c>
      <c r="C109" t="s">
        <v>155</v>
      </c>
      <c r="D109" t="s">
        <v>157</v>
      </c>
      <c r="E109" s="6" t="s">
        <v>270</v>
      </c>
      <c r="F109">
        <v>163</v>
      </c>
      <c r="G109" t="s">
        <v>286</v>
      </c>
      <c r="H109" s="1">
        <v>-17812001</v>
      </c>
      <c r="I109" s="1">
        <v>481501077</v>
      </c>
      <c r="J109" s="1">
        <v>163223608</v>
      </c>
      <c r="K109" s="1">
        <v>0</v>
      </c>
      <c r="L109" s="1">
        <v>125403908</v>
      </c>
      <c r="M109" s="1">
        <f>J109-K109-L109</f>
        <v>37819700</v>
      </c>
      <c r="N109" s="1">
        <v>644724685</v>
      </c>
      <c r="O109" s="1">
        <v>626912684</v>
      </c>
      <c r="P109" s="1">
        <f>N109/F109</f>
        <v>3955366.1656441716</v>
      </c>
      <c r="Q109" s="1">
        <f>(N109-L109-K109)/F109</f>
        <v>3186017.036809816</v>
      </c>
    </row>
    <row r="110" spans="1:17" x14ac:dyDescent="0.35">
      <c r="A110">
        <v>2025</v>
      </c>
      <c r="B110" t="s">
        <v>154</v>
      </c>
      <c r="C110" t="s">
        <v>155</v>
      </c>
      <c r="D110" t="s">
        <v>160</v>
      </c>
      <c r="E110" s="6" t="s">
        <v>270</v>
      </c>
      <c r="F110">
        <v>379</v>
      </c>
      <c r="G110" t="s">
        <v>288</v>
      </c>
      <c r="H110" s="1">
        <v>-23842026</v>
      </c>
      <c r="I110" s="1">
        <v>892474183</v>
      </c>
      <c r="J110" s="1">
        <v>271774191</v>
      </c>
      <c r="K110" s="1"/>
      <c r="L110" s="1">
        <v>222067970</v>
      </c>
      <c r="M110" s="1">
        <f>J110-K110-L110</f>
        <v>49706221</v>
      </c>
      <c r="N110" s="1">
        <v>1164248374</v>
      </c>
      <c r="O110" s="1">
        <v>1140406348</v>
      </c>
      <c r="P110" s="1">
        <f>N110/F110</f>
        <v>3071895.4459102903</v>
      </c>
      <c r="Q110" s="1">
        <f>(N110-L110-K110)/F110</f>
        <v>2485964.1266490766</v>
      </c>
    </row>
    <row r="111" spans="1:17" x14ac:dyDescent="0.35">
      <c r="A111">
        <v>2025</v>
      </c>
      <c r="B111" t="s">
        <v>164</v>
      </c>
      <c r="C111" t="s">
        <v>165</v>
      </c>
      <c r="D111" t="s">
        <v>166</v>
      </c>
      <c r="E111" s="6" t="s">
        <v>270</v>
      </c>
      <c r="F111">
        <v>282</v>
      </c>
      <c r="G111" t="s">
        <v>287</v>
      </c>
      <c r="H111" s="1">
        <v>-11610363</v>
      </c>
      <c r="I111" s="1">
        <v>760959035</v>
      </c>
      <c r="J111" s="1">
        <v>144959478</v>
      </c>
      <c r="K111" s="1">
        <v>6453911</v>
      </c>
      <c r="L111" s="1">
        <v>67115088</v>
      </c>
      <c r="M111" s="1">
        <f>J111-K111-L111</f>
        <v>71390479</v>
      </c>
      <c r="N111" s="1">
        <v>905918513</v>
      </c>
      <c r="O111" s="1">
        <v>894308150</v>
      </c>
      <c r="P111" s="1">
        <f>N111/F111</f>
        <v>3212476.9964539008</v>
      </c>
      <c r="Q111" s="1">
        <f>(N111-L111-K111)/F111</f>
        <v>2951594.0212765955</v>
      </c>
    </row>
    <row r="112" spans="1:17" x14ac:dyDescent="0.35">
      <c r="A112">
        <v>2025</v>
      </c>
      <c r="B112" t="s">
        <v>164</v>
      </c>
      <c r="C112" t="s">
        <v>165</v>
      </c>
      <c r="D112" t="s">
        <v>167</v>
      </c>
      <c r="E112" s="6" t="s">
        <v>270</v>
      </c>
      <c r="F112">
        <v>38</v>
      </c>
      <c r="G112" t="s">
        <v>293</v>
      </c>
      <c r="H112" s="1">
        <v>-3889514</v>
      </c>
      <c r="I112" s="1">
        <v>111544792</v>
      </c>
      <c r="J112" s="1">
        <v>67044292</v>
      </c>
      <c r="K112" s="1">
        <v>24850693</v>
      </c>
      <c r="L112" s="1">
        <v>18336924</v>
      </c>
      <c r="M112" s="1">
        <f>J112-K112-L112</f>
        <v>23856675</v>
      </c>
      <c r="N112" s="1">
        <v>178589084</v>
      </c>
      <c r="O112" s="1">
        <v>174699570</v>
      </c>
      <c r="P112" s="1">
        <f>N112/F112</f>
        <v>4699712.7368421052</v>
      </c>
      <c r="Q112" s="1">
        <f>(N112-L112-K112)/F112</f>
        <v>3563196.5</v>
      </c>
    </row>
    <row r="113" spans="1:17" x14ac:dyDescent="0.35">
      <c r="A113">
        <v>2025</v>
      </c>
      <c r="B113" t="s">
        <v>168</v>
      </c>
      <c r="C113" t="s">
        <v>169</v>
      </c>
      <c r="D113" t="s">
        <v>170</v>
      </c>
      <c r="E113" s="6" t="s">
        <v>270</v>
      </c>
      <c r="F113">
        <v>222</v>
      </c>
      <c r="G113" t="s">
        <v>287</v>
      </c>
      <c r="H113" s="1">
        <v>-13601788</v>
      </c>
      <c r="I113" s="1">
        <v>676328298</v>
      </c>
      <c r="J113" s="1">
        <v>288686995</v>
      </c>
      <c r="K113" s="1">
        <v>23816489</v>
      </c>
      <c r="L113" s="1">
        <v>151185000</v>
      </c>
      <c r="M113" s="1">
        <f>J113-K113-L113</f>
        <v>113685506</v>
      </c>
      <c r="N113" s="1">
        <v>965015293</v>
      </c>
      <c r="O113" s="1">
        <v>951413505</v>
      </c>
      <c r="P113" s="1">
        <f>N113/F113</f>
        <v>4346915.7342342343</v>
      </c>
      <c r="Q113" s="1">
        <f>(N113-L113-K113)/F113</f>
        <v>3558620.7387387389</v>
      </c>
    </row>
    <row r="114" spans="1:17" x14ac:dyDescent="0.35">
      <c r="A114">
        <v>2025</v>
      </c>
      <c r="B114" t="s">
        <v>171</v>
      </c>
      <c r="C114" t="s">
        <v>172</v>
      </c>
      <c r="D114" t="s">
        <v>174</v>
      </c>
      <c r="E114" s="6" t="s">
        <v>271</v>
      </c>
      <c r="F114">
        <v>12</v>
      </c>
      <c r="G114" t="s">
        <v>294</v>
      </c>
      <c r="H114" s="1">
        <v>-2456224</v>
      </c>
      <c r="I114" s="1">
        <v>70512897</v>
      </c>
      <c r="J114" s="1">
        <v>34557864</v>
      </c>
      <c r="K114" s="1">
        <v>6474679</v>
      </c>
      <c r="L114" s="1">
        <v>19048716</v>
      </c>
      <c r="M114" s="1">
        <f>J114-K114-L114</f>
        <v>9034469</v>
      </c>
      <c r="N114" s="1">
        <v>105070761</v>
      </c>
      <c r="O114" s="1">
        <v>102614537</v>
      </c>
      <c r="P114" s="1">
        <f>N114/F114</f>
        <v>8755896.75</v>
      </c>
      <c r="Q114" s="1">
        <f>(N114-L114-K114)/F114</f>
        <v>6628947.166666667</v>
      </c>
    </row>
    <row r="115" spans="1:17" x14ac:dyDescent="0.35">
      <c r="A115">
        <v>2025</v>
      </c>
      <c r="B115" t="s">
        <v>171</v>
      </c>
      <c r="C115" t="s">
        <v>172</v>
      </c>
      <c r="D115" t="s">
        <v>173</v>
      </c>
      <c r="E115" s="6" t="s">
        <v>270</v>
      </c>
      <c r="F115">
        <v>239</v>
      </c>
      <c r="G115" t="s">
        <v>287</v>
      </c>
      <c r="H115" s="1">
        <v>-16068390</v>
      </c>
      <c r="I115" s="1">
        <v>514472832</v>
      </c>
      <c r="J115" s="1">
        <v>231229207</v>
      </c>
      <c r="K115" s="1">
        <v>32236966</v>
      </c>
      <c r="L115" s="1">
        <v>101718420</v>
      </c>
      <c r="M115" s="1">
        <f>J115-K115-L115</f>
        <v>97273821</v>
      </c>
      <c r="N115" s="1">
        <v>745702039</v>
      </c>
      <c r="O115" s="1">
        <v>729633649</v>
      </c>
      <c r="P115" s="1">
        <f>N115/F115</f>
        <v>3120092.2133891215</v>
      </c>
      <c r="Q115" s="1">
        <f>(N115-L115-K115)/F115</f>
        <v>2559609.4267782425</v>
      </c>
    </row>
    <row r="116" spans="1:17" x14ac:dyDescent="0.35">
      <c r="A116">
        <v>2025</v>
      </c>
      <c r="B116" t="s">
        <v>175</v>
      </c>
      <c r="C116" t="s">
        <v>176</v>
      </c>
      <c r="D116" t="s">
        <v>177</v>
      </c>
      <c r="E116" s="6" t="s">
        <v>270</v>
      </c>
      <c r="F116">
        <v>190</v>
      </c>
      <c r="G116" t="s">
        <v>286</v>
      </c>
      <c r="H116" s="1">
        <v>-30914884</v>
      </c>
      <c r="I116" s="1">
        <v>455857682</v>
      </c>
      <c r="J116" s="1">
        <v>211387357</v>
      </c>
      <c r="K116" s="1">
        <v>62449709</v>
      </c>
      <c r="L116" s="1">
        <v>52447000</v>
      </c>
      <c r="M116" s="1">
        <f>J116-K116-L116</f>
        <v>96490648</v>
      </c>
      <c r="N116" s="1">
        <v>667245039</v>
      </c>
      <c r="O116" s="1">
        <v>636330155</v>
      </c>
      <c r="P116" s="1">
        <f>N116/F116</f>
        <v>3511815.9947368419</v>
      </c>
      <c r="Q116" s="1">
        <f>(N116-L116-K116)/F116</f>
        <v>2907096.4736842103</v>
      </c>
    </row>
    <row r="117" spans="1:17" x14ac:dyDescent="0.35">
      <c r="A117">
        <v>2025</v>
      </c>
      <c r="B117" t="s">
        <v>178</v>
      </c>
      <c r="C117" t="s">
        <v>179</v>
      </c>
      <c r="D117" t="s">
        <v>180</v>
      </c>
      <c r="E117" s="6" t="s">
        <v>270</v>
      </c>
      <c r="F117">
        <v>109</v>
      </c>
      <c r="G117" t="s">
        <v>286</v>
      </c>
      <c r="H117" s="1">
        <v>-40946044</v>
      </c>
      <c r="I117" s="1">
        <v>337143187</v>
      </c>
      <c r="J117" s="1">
        <v>181097818</v>
      </c>
      <c r="K117" s="1">
        <v>37740230</v>
      </c>
      <c r="L117" s="1">
        <v>87867444</v>
      </c>
      <c r="M117" s="1">
        <f>J117-K117-L117</f>
        <v>55490144</v>
      </c>
      <c r="N117" s="1">
        <v>518241005</v>
      </c>
      <c r="O117" s="1">
        <v>477294961</v>
      </c>
      <c r="P117" s="1">
        <f>N117/F117</f>
        <v>4754504.6330275228</v>
      </c>
      <c r="Q117" s="1">
        <f>(N117-L117-K117)/F117</f>
        <v>3602140.6513761468</v>
      </c>
    </row>
    <row r="118" spans="1:17" x14ac:dyDescent="0.35">
      <c r="A118">
        <v>2025</v>
      </c>
      <c r="B118" t="s">
        <v>181</v>
      </c>
      <c r="C118" t="s">
        <v>182</v>
      </c>
      <c r="D118" t="s">
        <v>183</v>
      </c>
      <c r="E118" s="6" t="s">
        <v>270</v>
      </c>
      <c r="F118">
        <v>67</v>
      </c>
      <c r="G118" t="s">
        <v>292</v>
      </c>
      <c r="H118" s="1">
        <v>-7433977</v>
      </c>
      <c r="I118" s="1">
        <v>202690774</v>
      </c>
      <c r="J118" s="1">
        <v>90336206</v>
      </c>
      <c r="K118" s="1">
        <v>6323565</v>
      </c>
      <c r="L118" s="1">
        <v>56947323</v>
      </c>
      <c r="M118" s="1">
        <f>J118-K118-L118</f>
        <v>27065318</v>
      </c>
      <c r="N118" s="1">
        <v>293026980</v>
      </c>
      <c r="O118" s="1">
        <v>285593003</v>
      </c>
      <c r="P118" s="1">
        <f>N118/F118</f>
        <v>4373537.0149253728</v>
      </c>
      <c r="Q118" s="1">
        <f>(N118-L118-K118)/F118</f>
        <v>3429195.4029850746</v>
      </c>
    </row>
    <row r="119" spans="1:17" x14ac:dyDescent="0.35">
      <c r="A119">
        <v>2025</v>
      </c>
      <c r="B119" t="s">
        <v>184</v>
      </c>
      <c r="C119" t="s">
        <v>185</v>
      </c>
      <c r="D119" t="s">
        <v>186</v>
      </c>
      <c r="E119" s="6" t="s">
        <v>270</v>
      </c>
      <c r="F119">
        <v>48</v>
      </c>
      <c r="G119" t="s">
        <v>293</v>
      </c>
      <c r="H119" s="1">
        <v>-1395719</v>
      </c>
      <c r="I119" s="1">
        <v>175535898</v>
      </c>
      <c r="J119" s="1">
        <v>57335453</v>
      </c>
      <c r="K119" s="1">
        <v>5063302</v>
      </c>
      <c r="L119" s="1">
        <v>27395000</v>
      </c>
      <c r="M119" s="1">
        <f>J119-K119-L119</f>
        <v>24877151</v>
      </c>
      <c r="N119" s="1">
        <v>232871351</v>
      </c>
      <c r="O119" s="1">
        <v>231475632</v>
      </c>
      <c r="P119" s="1">
        <f>N119/F119</f>
        <v>4851486.479166667</v>
      </c>
      <c r="Q119" s="1">
        <f>(N119-L119-K119)/F119</f>
        <v>4175271.8541666665</v>
      </c>
    </row>
    <row r="120" spans="1:17" x14ac:dyDescent="0.35">
      <c r="A120">
        <v>2025</v>
      </c>
      <c r="B120" t="s">
        <v>187</v>
      </c>
      <c r="C120" t="s">
        <v>188</v>
      </c>
      <c r="D120" t="s">
        <v>189</v>
      </c>
      <c r="E120" s="6" t="s">
        <v>270</v>
      </c>
      <c r="F120">
        <v>41</v>
      </c>
      <c r="G120" t="s">
        <v>293</v>
      </c>
      <c r="H120" s="1">
        <v>-3752201</v>
      </c>
      <c r="I120" s="1">
        <v>168263370</v>
      </c>
      <c r="J120" s="1">
        <v>73639563</v>
      </c>
      <c r="K120" s="1">
        <v>13683237</v>
      </c>
      <c r="L120" s="1">
        <v>33661843</v>
      </c>
      <c r="M120" s="1">
        <f>J120-K120-L120</f>
        <v>26294483</v>
      </c>
      <c r="N120" s="1">
        <v>241902933</v>
      </c>
      <c r="O120" s="1">
        <v>238150732</v>
      </c>
      <c r="P120" s="1">
        <f>N120/F120</f>
        <v>5900071.5365853654</v>
      </c>
      <c r="Q120" s="1">
        <f>(N120-L120-K120)/F120</f>
        <v>4745313.4878048785</v>
      </c>
    </row>
    <row r="121" spans="1:17" x14ac:dyDescent="0.35">
      <c r="A121">
        <v>2025</v>
      </c>
      <c r="B121" t="s">
        <v>187</v>
      </c>
      <c r="C121" t="s">
        <v>188</v>
      </c>
      <c r="D121" t="s">
        <v>190</v>
      </c>
      <c r="E121" s="6" t="s">
        <v>270</v>
      </c>
      <c r="F121">
        <v>34</v>
      </c>
      <c r="G121" t="s">
        <v>293</v>
      </c>
      <c r="H121" s="1">
        <v>-18794590</v>
      </c>
      <c r="I121" s="1">
        <v>172190648</v>
      </c>
      <c r="J121" s="1">
        <v>114982117</v>
      </c>
      <c r="K121" s="1">
        <v>48529068</v>
      </c>
      <c r="L121" s="1">
        <v>32250683</v>
      </c>
      <c r="M121" s="1">
        <f>J121-K121-L121</f>
        <v>34202366</v>
      </c>
      <c r="N121" s="1">
        <v>287172765</v>
      </c>
      <c r="O121" s="1">
        <v>268378175</v>
      </c>
      <c r="P121" s="1">
        <f>N121/F121</f>
        <v>8446257.7941176463</v>
      </c>
      <c r="Q121" s="1">
        <f>(N121-L121-K121)/F121</f>
        <v>6070382.7647058824</v>
      </c>
    </row>
    <row r="122" spans="1:17" x14ac:dyDescent="0.35">
      <c r="A122">
        <v>2025</v>
      </c>
      <c r="B122" t="s">
        <v>187</v>
      </c>
      <c r="C122" t="s">
        <v>188</v>
      </c>
      <c r="D122" t="s">
        <v>191</v>
      </c>
      <c r="E122" s="6" t="s">
        <v>270</v>
      </c>
      <c r="F122">
        <v>62</v>
      </c>
      <c r="G122" t="s">
        <v>292</v>
      </c>
      <c r="H122" s="1">
        <v>-26123335</v>
      </c>
      <c r="I122" s="1">
        <v>279327749</v>
      </c>
      <c r="J122" s="1">
        <v>144727794</v>
      </c>
      <c r="K122" s="1">
        <v>59971682</v>
      </c>
      <c r="L122" s="1">
        <v>45766443</v>
      </c>
      <c r="M122" s="1">
        <f>J122-K122-L122</f>
        <v>38989669</v>
      </c>
      <c r="N122" s="1">
        <v>424055543</v>
      </c>
      <c r="O122" s="1">
        <v>397932208</v>
      </c>
      <c r="P122" s="1">
        <f>N122/F122</f>
        <v>6839605.5322580645</v>
      </c>
      <c r="Q122" s="1">
        <f>(N122-L122-K122)/F122</f>
        <v>5134151.9032258065</v>
      </c>
    </row>
    <row r="123" spans="1:17" x14ac:dyDescent="0.35">
      <c r="A123">
        <v>2025</v>
      </c>
      <c r="B123" t="s">
        <v>192</v>
      </c>
      <c r="C123" t="s">
        <v>193</v>
      </c>
      <c r="D123" t="s">
        <v>194</v>
      </c>
      <c r="E123" s="6" t="s">
        <v>270</v>
      </c>
      <c r="F123">
        <v>54</v>
      </c>
      <c r="G123" t="s">
        <v>292</v>
      </c>
      <c r="H123" s="1">
        <v>-1211304</v>
      </c>
      <c r="I123" s="1">
        <v>175895224</v>
      </c>
      <c r="J123" s="1">
        <v>72961448</v>
      </c>
      <c r="K123" s="1"/>
      <c r="L123" s="1">
        <v>51476772</v>
      </c>
      <c r="M123" s="1">
        <f>J123-K123-L123</f>
        <v>21484676</v>
      </c>
      <c r="N123" s="1">
        <v>248856672</v>
      </c>
      <c r="O123" s="1">
        <v>247645368</v>
      </c>
      <c r="P123" s="1">
        <f>N123/F123</f>
        <v>4608456.888888889</v>
      </c>
      <c r="Q123" s="1">
        <f>(N123-L123-K123)/F123</f>
        <v>3655183.3333333335</v>
      </c>
    </row>
    <row r="124" spans="1:17" x14ac:dyDescent="0.35">
      <c r="A124">
        <v>2025</v>
      </c>
      <c r="B124" t="s">
        <v>195</v>
      </c>
      <c r="C124" t="s">
        <v>196</v>
      </c>
      <c r="D124" t="s">
        <v>198</v>
      </c>
      <c r="E124" s="6" t="s">
        <v>270</v>
      </c>
      <c r="F124">
        <v>143</v>
      </c>
      <c r="G124" t="s">
        <v>286</v>
      </c>
      <c r="H124" s="1">
        <v>-9322686</v>
      </c>
      <c r="I124" s="1">
        <v>367433063</v>
      </c>
      <c r="J124" s="1">
        <v>209829585</v>
      </c>
      <c r="K124" s="1"/>
      <c r="L124" s="1">
        <v>138034449</v>
      </c>
      <c r="M124" s="1">
        <f>J124-K124-L124</f>
        <v>71795136</v>
      </c>
      <c r="N124" s="1">
        <v>577262648</v>
      </c>
      <c r="O124" s="1">
        <v>567939962</v>
      </c>
      <c r="P124" s="1">
        <f>N124/F124</f>
        <v>4036801.7342657344</v>
      </c>
      <c r="Q124" s="1">
        <f>(N124-L124-K124)/F124</f>
        <v>3071525.8671328672</v>
      </c>
    </row>
    <row r="125" spans="1:17" x14ac:dyDescent="0.35">
      <c r="A125">
        <v>2025</v>
      </c>
      <c r="B125" t="s">
        <v>195</v>
      </c>
      <c r="C125" t="s">
        <v>196</v>
      </c>
      <c r="D125" t="s">
        <v>200</v>
      </c>
      <c r="E125" s="6" t="s">
        <v>270</v>
      </c>
      <c r="F125">
        <v>103</v>
      </c>
      <c r="G125" t="s">
        <v>286</v>
      </c>
      <c r="H125" s="1">
        <v>-11873547</v>
      </c>
      <c r="I125" s="1">
        <v>263784046</v>
      </c>
      <c r="J125" s="1">
        <v>201432535</v>
      </c>
      <c r="K125" s="1"/>
      <c r="L125" s="1">
        <v>130732788</v>
      </c>
      <c r="M125" s="1">
        <f>J125-K125-L125</f>
        <v>70699747</v>
      </c>
      <c r="N125" s="1">
        <v>465216581</v>
      </c>
      <c r="O125" s="1">
        <v>453343034</v>
      </c>
      <c r="P125" s="1">
        <f>N125/F125</f>
        <v>4516665.8349514566</v>
      </c>
      <c r="Q125" s="1">
        <f>(N125-L125-K125)/F125</f>
        <v>3247415.4660194176</v>
      </c>
    </row>
    <row r="126" spans="1:17" x14ac:dyDescent="0.35">
      <c r="A126">
        <v>2025</v>
      </c>
      <c r="B126" t="s">
        <v>195</v>
      </c>
      <c r="C126" t="s">
        <v>196</v>
      </c>
      <c r="D126" t="s">
        <v>199</v>
      </c>
      <c r="E126" s="6" t="s">
        <v>270</v>
      </c>
      <c r="F126">
        <v>201</v>
      </c>
      <c r="G126" t="s">
        <v>287</v>
      </c>
      <c r="H126" s="1">
        <v>-4994558</v>
      </c>
      <c r="I126" s="1">
        <v>403400581</v>
      </c>
      <c r="J126" s="1">
        <v>207741094</v>
      </c>
      <c r="K126" s="1"/>
      <c r="L126" s="1">
        <v>124974420</v>
      </c>
      <c r="M126" s="1">
        <f>J126-K126-L126</f>
        <v>82766674</v>
      </c>
      <c r="N126" s="1">
        <v>611141675</v>
      </c>
      <c r="O126" s="1">
        <v>606147117</v>
      </c>
      <c r="P126" s="1">
        <f>N126/F126</f>
        <v>3040505.8457711441</v>
      </c>
      <c r="Q126" s="1">
        <f>(N126-L126-K126)/F126</f>
        <v>2418742.5621890547</v>
      </c>
    </row>
    <row r="127" spans="1:17" x14ac:dyDescent="0.35">
      <c r="A127">
        <v>2025</v>
      </c>
      <c r="B127" t="s">
        <v>195</v>
      </c>
      <c r="C127" t="s">
        <v>196</v>
      </c>
      <c r="D127" t="s">
        <v>201</v>
      </c>
      <c r="E127" s="6" t="s">
        <v>270</v>
      </c>
      <c r="F127">
        <v>31</v>
      </c>
      <c r="G127" t="s">
        <v>293</v>
      </c>
      <c r="H127" s="1">
        <v>-7201764</v>
      </c>
      <c r="I127" s="1">
        <v>130164090</v>
      </c>
      <c r="J127" s="1">
        <v>94912697</v>
      </c>
      <c r="K127" s="1"/>
      <c r="L127" s="1">
        <v>49486212</v>
      </c>
      <c r="M127" s="1">
        <f>J127-K127-L127</f>
        <v>45426485</v>
      </c>
      <c r="N127" s="1">
        <v>225076787</v>
      </c>
      <c r="O127" s="1">
        <v>217875023</v>
      </c>
      <c r="P127" s="1">
        <f>N127/F127</f>
        <v>7260541.5161290327</v>
      </c>
      <c r="Q127" s="1">
        <f>(N127-L127-K127)/F127</f>
        <v>5664212.0967741935</v>
      </c>
    </row>
    <row r="128" spans="1:17" x14ac:dyDescent="0.35">
      <c r="A128">
        <v>2025</v>
      </c>
      <c r="B128" t="s">
        <v>195</v>
      </c>
      <c r="C128" t="s">
        <v>196</v>
      </c>
      <c r="D128" t="s">
        <v>197</v>
      </c>
      <c r="E128" s="6" t="s">
        <v>270</v>
      </c>
      <c r="F128">
        <v>191</v>
      </c>
      <c r="G128" t="s">
        <v>286</v>
      </c>
      <c r="H128" s="1">
        <v>-20862393</v>
      </c>
      <c r="I128" s="1">
        <v>428544446</v>
      </c>
      <c r="J128" s="1">
        <v>200586688</v>
      </c>
      <c r="K128" s="1"/>
      <c r="L128" s="1">
        <v>105127776</v>
      </c>
      <c r="M128" s="1">
        <f>J128-K128-L128</f>
        <v>95458912</v>
      </c>
      <c r="N128" s="1">
        <v>629131134</v>
      </c>
      <c r="O128" s="1">
        <v>608268741</v>
      </c>
      <c r="P128" s="1">
        <f>N128/F128</f>
        <v>3293880.2827225132</v>
      </c>
      <c r="Q128" s="1">
        <f>(N128-L128-K128)/F128</f>
        <v>2743473.0785340313</v>
      </c>
    </row>
    <row r="129" spans="1:17" x14ac:dyDescent="0.35">
      <c r="A129">
        <v>2025</v>
      </c>
      <c r="B129" t="s">
        <v>202</v>
      </c>
      <c r="C129" t="s">
        <v>203</v>
      </c>
      <c r="D129" t="s">
        <v>208</v>
      </c>
      <c r="E129" s="6" t="s">
        <v>270</v>
      </c>
      <c r="F129">
        <v>37</v>
      </c>
      <c r="G129" t="s">
        <v>293</v>
      </c>
      <c r="H129" s="1">
        <v>-4930416</v>
      </c>
      <c r="I129" s="1">
        <v>159146443</v>
      </c>
      <c r="J129" s="1">
        <v>70444349</v>
      </c>
      <c r="K129" s="1">
        <v>588500</v>
      </c>
      <c r="L129" s="1">
        <v>41838972</v>
      </c>
      <c r="M129" s="1">
        <f>J129-K129-L129</f>
        <v>28016877</v>
      </c>
      <c r="N129" s="1">
        <v>229590792</v>
      </c>
      <c r="O129" s="1">
        <v>224660376</v>
      </c>
      <c r="P129" s="1">
        <f>N129/F129</f>
        <v>6205156.5405405406</v>
      </c>
      <c r="Q129" s="1">
        <f>(N129-L129-K129)/F129</f>
        <v>5058468.1081081079</v>
      </c>
    </row>
    <row r="130" spans="1:17" x14ac:dyDescent="0.35">
      <c r="A130">
        <v>2025</v>
      </c>
      <c r="B130" t="s">
        <v>202</v>
      </c>
      <c r="C130" t="s">
        <v>203</v>
      </c>
      <c r="D130" t="s">
        <v>206</v>
      </c>
      <c r="E130" s="6" t="s">
        <v>270</v>
      </c>
      <c r="F130">
        <v>71</v>
      </c>
      <c r="G130" t="s">
        <v>292</v>
      </c>
      <c r="H130" s="1">
        <v>-14078741</v>
      </c>
      <c r="I130" s="1">
        <v>272637115</v>
      </c>
      <c r="J130" s="1">
        <v>80709153</v>
      </c>
      <c r="K130" s="1">
        <v>793287</v>
      </c>
      <c r="L130" s="1">
        <v>27840816</v>
      </c>
      <c r="M130" s="1">
        <f>J130-K130-L130</f>
        <v>52075050</v>
      </c>
      <c r="N130" s="1">
        <v>353346268</v>
      </c>
      <c r="O130" s="1">
        <v>339267527</v>
      </c>
      <c r="P130" s="1">
        <f>N130/F130</f>
        <v>4976708</v>
      </c>
      <c r="Q130" s="1">
        <f>(N130-L130-K130)/F130</f>
        <v>4573410.7746478869</v>
      </c>
    </row>
    <row r="131" spans="1:17" x14ac:dyDescent="0.35">
      <c r="A131">
        <v>2025</v>
      </c>
      <c r="B131" t="s">
        <v>202</v>
      </c>
      <c r="C131" t="s">
        <v>203</v>
      </c>
      <c r="D131" t="s">
        <v>207</v>
      </c>
      <c r="E131" s="6" t="s">
        <v>270</v>
      </c>
      <c r="F131">
        <v>82</v>
      </c>
      <c r="G131" t="s">
        <v>292</v>
      </c>
      <c r="H131" s="1">
        <v>-3053043</v>
      </c>
      <c r="I131" s="1">
        <v>260016084</v>
      </c>
      <c r="J131" s="1">
        <v>96927128</v>
      </c>
      <c r="K131" s="1">
        <v>1518056</v>
      </c>
      <c r="L131" s="1">
        <v>74399556</v>
      </c>
      <c r="M131" s="1">
        <f>J131-K131-L131</f>
        <v>21009516</v>
      </c>
      <c r="N131" s="1">
        <v>356943212</v>
      </c>
      <c r="O131" s="1">
        <v>353890169</v>
      </c>
      <c r="P131" s="1">
        <f>N131/F131</f>
        <v>4352966</v>
      </c>
      <c r="Q131" s="1">
        <f>(N131-L131-K131)/F131</f>
        <v>3427141.4634146341</v>
      </c>
    </row>
    <row r="132" spans="1:17" x14ac:dyDescent="0.35">
      <c r="A132">
        <v>2025</v>
      </c>
      <c r="B132" t="s">
        <v>202</v>
      </c>
      <c r="C132" t="s">
        <v>203</v>
      </c>
      <c r="D132" t="s">
        <v>204</v>
      </c>
      <c r="E132" s="6" t="s">
        <v>270</v>
      </c>
      <c r="F132">
        <v>418</v>
      </c>
      <c r="G132" t="s">
        <v>289</v>
      </c>
      <c r="H132" s="1">
        <v>-37847560</v>
      </c>
      <c r="I132" s="1">
        <v>1081967036</v>
      </c>
      <c r="J132" s="1">
        <v>396107498</v>
      </c>
      <c r="K132" s="1">
        <v>4605000</v>
      </c>
      <c r="L132" s="1">
        <v>277070100</v>
      </c>
      <c r="M132" s="1">
        <f>J132-K132-L132</f>
        <v>114432398</v>
      </c>
      <c r="N132" s="1">
        <v>1478074534</v>
      </c>
      <c r="O132" s="1">
        <v>1440226974</v>
      </c>
      <c r="P132" s="1">
        <f>N132/F132</f>
        <v>3536063.4784688996</v>
      </c>
      <c r="Q132" s="1">
        <f>(N132-L132-K132)/F132</f>
        <v>2862199.6028708136</v>
      </c>
    </row>
    <row r="133" spans="1:17" x14ac:dyDescent="0.35">
      <c r="A133">
        <v>2025</v>
      </c>
      <c r="B133" t="s">
        <v>202</v>
      </c>
      <c r="C133" t="s">
        <v>203</v>
      </c>
      <c r="D133" t="s">
        <v>205</v>
      </c>
      <c r="E133" s="6" t="s">
        <v>270</v>
      </c>
      <c r="F133">
        <v>59</v>
      </c>
      <c r="G133" t="s">
        <v>292</v>
      </c>
      <c r="H133" s="1">
        <v>-4101414</v>
      </c>
      <c r="I133" s="1">
        <v>200628614</v>
      </c>
      <c r="J133" s="1">
        <v>59396203</v>
      </c>
      <c r="K133" s="1">
        <v>375001</v>
      </c>
      <c r="L133" s="1">
        <v>36478748</v>
      </c>
      <c r="M133" s="1">
        <f>J133-K133-L133</f>
        <v>22542454</v>
      </c>
      <c r="N133" s="1">
        <v>260024817</v>
      </c>
      <c r="O133" s="1">
        <v>255923403</v>
      </c>
      <c r="P133" s="1">
        <f>N133/F133</f>
        <v>4407200.2881355928</v>
      </c>
      <c r="Q133" s="1">
        <f>(N133-L133-K133)/F133</f>
        <v>3782560.4745762711</v>
      </c>
    </row>
    <row r="134" spans="1:17" x14ac:dyDescent="0.35">
      <c r="A134">
        <v>2025</v>
      </c>
      <c r="B134" t="s">
        <v>209</v>
      </c>
      <c r="C134" t="s">
        <v>210</v>
      </c>
      <c r="D134" t="s">
        <v>211</v>
      </c>
      <c r="E134" s="6" t="s">
        <v>270</v>
      </c>
      <c r="F134">
        <v>78</v>
      </c>
      <c r="G134" t="s">
        <v>292</v>
      </c>
      <c r="H134" s="1">
        <v>-4904378</v>
      </c>
      <c r="I134" s="1">
        <v>263002381</v>
      </c>
      <c r="J134" s="1">
        <v>115186597</v>
      </c>
      <c r="K134" s="1">
        <v>25342926</v>
      </c>
      <c r="L134" s="1">
        <v>46161770</v>
      </c>
      <c r="M134" s="1">
        <f>J134-K134-L134</f>
        <v>43681901</v>
      </c>
      <c r="N134" s="1">
        <v>378188978</v>
      </c>
      <c r="O134" s="1">
        <v>373284600</v>
      </c>
      <c r="P134" s="1">
        <f>N134/F134</f>
        <v>4848576.641025641</v>
      </c>
      <c r="Q134" s="1">
        <f>(N134-L134-K134)/F134</f>
        <v>3931849.769230769</v>
      </c>
    </row>
    <row r="135" spans="1:17" x14ac:dyDescent="0.35">
      <c r="A135">
        <v>2025</v>
      </c>
      <c r="B135" t="s">
        <v>212</v>
      </c>
      <c r="C135" t="s">
        <v>213</v>
      </c>
      <c r="D135" t="s">
        <v>214</v>
      </c>
      <c r="E135" s="6" t="s">
        <v>270</v>
      </c>
      <c r="F135">
        <v>537</v>
      </c>
      <c r="G135" t="s">
        <v>290</v>
      </c>
      <c r="H135" s="1">
        <v>-33641635</v>
      </c>
      <c r="I135" s="1">
        <v>1170450763</v>
      </c>
      <c r="J135" s="1">
        <v>409029305</v>
      </c>
      <c r="K135" s="1"/>
      <c r="L135" s="1">
        <v>253200000</v>
      </c>
      <c r="M135" s="1">
        <f>J135-K135-L135</f>
        <v>155829305</v>
      </c>
      <c r="N135" s="1">
        <v>1579480068</v>
      </c>
      <c r="O135" s="1">
        <v>1545838433</v>
      </c>
      <c r="P135" s="1">
        <f>N135/F135</f>
        <v>2941303.6648044693</v>
      </c>
      <c r="Q135" s="1">
        <f>(N135-L135-K135)/F135</f>
        <v>2469795.2849162011</v>
      </c>
    </row>
    <row r="136" spans="1:17" x14ac:dyDescent="0.35">
      <c r="A136">
        <v>2025</v>
      </c>
      <c r="B136" t="s">
        <v>215</v>
      </c>
      <c r="C136" t="s">
        <v>216</v>
      </c>
      <c r="D136" t="s">
        <v>218</v>
      </c>
      <c r="E136" s="6" t="s">
        <v>270</v>
      </c>
      <c r="F136">
        <v>136</v>
      </c>
      <c r="G136" t="s">
        <v>286</v>
      </c>
      <c r="H136" s="1">
        <v>-64195568</v>
      </c>
      <c r="I136" s="1">
        <v>500913768</v>
      </c>
      <c r="J136" s="1">
        <v>287323520</v>
      </c>
      <c r="K136" s="1">
        <v>35686553</v>
      </c>
      <c r="L136" s="1">
        <v>113375386</v>
      </c>
      <c r="M136" s="1">
        <f>J136-K136-L136</f>
        <v>138261581</v>
      </c>
      <c r="N136" s="1">
        <v>788237288</v>
      </c>
      <c r="O136" s="1">
        <v>724041720</v>
      </c>
      <c r="P136" s="1">
        <f>N136/F136</f>
        <v>5795862.4117647056</v>
      </c>
      <c r="Q136" s="1">
        <f>(N136-L136-K136)/F136</f>
        <v>4699818.7426470593</v>
      </c>
    </row>
    <row r="137" spans="1:17" x14ac:dyDescent="0.35">
      <c r="A137">
        <v>2025</v>
      </c>
      <c r="B137" t="s">
        <v>215</v>
      </c>
      <c r="C137" t="s">
        <v>216</v>
      </c>
      <c r="D137" t="s">
        <v>220</v>
      </c>
      <c r="E137" s="6" t="s">
        <v>279</v>
      </c>
      <c r="F137">
        <v>362</v>
      </c>
      <c r="G137" t="s">
        <v>288</v>
      </c>
      <c r="H137" s="1">
        <v>-175788264</v>
      </c>
      <c r="I137" s="1">
        <v>896598745</v>
      </c>
      <c r="J137" s="1">
        <v>614418207</v>
      </c>
      <c r="K137" s="1">
        <v>26920464</v>
      </c>
      <c r="L137" s="1">
        <v>329460476</v>
      </c>
      <c r="M137" s="1">
        <f>J137-K137-L137</f>
        <v>258037267</v>
      </c>
      <c r="N137" s="1">
        <v>1511016952</v>
      </c>
      <c r="O137" s="1">
        <v>1335228688</v>
      </c>
      <c r="P137" s="1">
        <f>N137/F137</f>
        <v>4174079.9779005526</v>
      </c>
      <c r="Q137" s="1">
        <f>(N137-L137-K137)/F137</f>
        <v>3189602.2430939227</v>
      </c>
    </row>
    <row r="138" spans="1:17" x14ac:dyDescent="0.35">
      <c r="A138">
        <v>2025</v>
      </c>
      <c r="B138" t="s">
        <v>215</v>
      </c>
      <c r="C138" t="s">
        <v>216</v>
      </c>
      <c r="D138" t="s">
        <v>217</v>
      </c>
      <c r="E138" s="6" t="s">
        <v>270</v>
      </c>
      <c r="F138">
        <v>622</v>
      </c>
      <c r="G138" t="s">
        <v>291</v>
      </c>
      <c r="H138" s="1">
        <v>-350173503</v>
      </c>
      <c r="I138" s="1">
        <v>1617929891</v>
      </c>
      <c r="J138" s="1">
        <v>615730118</v>
      </c>
      <c r="K138" s="1">
        <v>31698740</v>
      </c>
      <c r="L138" s="1">
        <v>262106973</v>
      </c>
      <c r="M138" s="1">
        <f>J138-K138-L138</f>
        <v>321924405</v>
      </c>
      <c r="N138" s="1">
        <v>2233660009</v>
      </c>
      <c r="O138" s="1">
        <v>1883486506</v>
      </c>
      <c r="P138" s="1">
        <f>N138/F138</f>
        <v>3591093.2620578776</v>
      </c>
      <c r="Q138" s="1">
        <f>(N138-L138-K138)/F138</f>
        <v>3118736.810289389</v>
      </c>
    </row>
    <row r="139" spans="1:17" x14ac:dyDescent="0.35">
      <c r="A139">
        <v>2025</v>
      </c>
      <c r="B139" t="s">
        <v>215</v>
      </c>
      <c r="C139" t="s">
        <v>216</v>
      </c>
      <c r="D139" t="s">
        <v>219</v>
      </c>
      <c r="E139" s="6" t="s">
        <v>270</v>
      </c>
      <c r="F139">
        <v>510</v>
      </c>
      <c r="G139" t="s">
        <v>290</v>
      </c>
      <c r="H139" s="1">
        <v>-106049707</v>
      </c>
      <c r="I139" s="1">
        <v>1301197447</v>
      </c>
      <c r="J139" s="1">
        <v>513272566</v>
      </c>
      <c r="K139" s="1">
        <v>4689153</v>
      </c>
      <c r="L139" s="1">
        <v>255003108</v>
      </c>
      <c r="M139" s="1">
        <f>J139-K139-L139</f>
        <v>253580305</v>
      </c>
      <c r="N139" s="1">
        <v>1814470013</v>
      </c>
      <c r="O139" s="1">
        <v>1708420306</v>
      </c>
      <c r="P139" s="1">
        <f>N139/F139</f>
        <v>3557784.3392156861</v>
      </c>
      <c r="Q139" s="1">
        <f>(N139-L139-K139)/F139</f>
        <v>3048583.8274509804</v>
      </c>
    </row>
    <row r="140" spans="1:17" x14ac:dyDescent="0.35">
      <c r="A140">
        <v>2025</v>
      </c>
      <c r="B140" t="s">
        <v>221</v>
      </c>
      <c r="C140" t="s">
        <v>222</v>
      </c>
      <c r="D140" t="s">
        <v>223</v>
      </c>
      <c r="E140" s="6" t="s">
        <v>270</v>
      </c>
      <c r="F140">
        <v>239</v>
      </c>
      <c r="G140" t="s">
        <v>287</v>
      </c>
      <c r="H140" s="1">
        <v>-6398789</v>
      </c>
      <c r="I140" s="1">
        <v>609683115</v>
      </c>
      <c r="J140" s="1">
        <v>169829289</v>
      </c>
      <c r="K140" s="1">
        <v>45048165</v>
      </c>
      <c r="L140" s="1">
        <v>75249000</v>
      </c>
      <c r="M140" s="1">
        <f>J140-K140-L140</f>
        <v>49532124</v>
      </c>
      <c r="N140" s="1">
        <v>779512404</v>
      </c>
      <c r="O140" s="1">
        <v>773113615</v>
      </c>
      <c r="P140" s="1">
        <f>N140/F140</f>
        <v>3261558.1757322177</v>
      </c>
      <c r="Q140" s="1">
        <f>(N140-L140-K140)/F140</f>
        <v>2758222.7573221759</v>
      </c>
    </row>
    <row r="141" spans="1:17" x14ac:dyDescent="0.35">
      <c r="A141">
        <v>2025</v>
      </c>
      <c r="B141" t="s">
        <v>221</v>
      </c>
      <c r="C141" t="s">
        <v>222</v>
      </c>
      <c r="D141" t="s">
        <v>224</v>
      </c>
      <c r="E141" s="6" t="s">
        <v>270</v>
      </c>
      <c r="F141">
        <v>6</v>
      </c>
      <c r="G141" t="s">
        <v>294</v>
      </c>
      <c r="H141" s="1">
        <v>-130020</v>
      </c>
      <c r="I141" s="1">
        <v>24881768</v>
      </c>
      <c r="J141" s="1">
        <v>34762817</v>
      </c>
      <c r="K141" s="1">
        <v>16788975</v>
      </c>
      <c r="L141" s="1">
        <v>8508996</v>
      </c>
      <c r="M141" s="1">
        <f>J141-K141-L141</f>
        <v>9464846</v>
      </c>
      <c r="N141" s="1">
        <v>59644585</v>
      </c>
      <c r="O141" s="1">
        <v>59514565</v>
      </c>
      <c r="P141" s="1">
        <f>N141/F141</f>
        <v>9940764.166666666</v>
      </c>
      <c r="Q141" s="1">
        <f>(N141-L141-K141)/F141</f>
        <v>5724435.666666667</v>
      </c>
    </row>
    <row r="142" spans="1:17" x14ac:dyDescent="0.35">
      <c r="A142">
        <v>2025</v>
      </c>
      <c r="B142" t="s">
        <v>225</v>
      </c>
      <c r="C142" t="s">
        <v>226</v>
      </c>
      <c r="D142" t="s">
        <v>227</v>
      </c>
      <c r="E142" s="6" t="s">
        <v>270</v>
      </c>
      <c r="F142">
        <v>63</v>
      </c>
      <c r="G142" t="s">
        <v>292</v>
      </c>
      <c r="H142" s="1">
        <v>-5585590</v>
      </c>
      <c r="I142" s="1">
        <v>218366872</v>
      </c>
      <c r="J142" s="1">
        <v>80050048</v>
      </c>
      <c r="K142" s="1">
        <v>16737003</v>
      </c>
      <c r="L142" s="1">
        <v>23893228</v>
      </c>
      <c r="M142" s="1">
        <f>J142-K142-L142</f>
        <v>39419817</v>
      </c>
      <c r="N142" s="1">
        <v>298416920</v>
      </c>
      <c r="O142" s="1">
        <v>292831330</v>
      </c>
      <c r="P142" s="1">
        <f>N142/F142</f>
        <v>4736776.5079365084</v>
      </c>
      <c r="Q142" s="1">
        <f>(N142-L142-K142)/F142</f>
        <v>4091852.2063492062</v>
      </c>
    </row>
    <row r="143" spans="1:17" x14ac:dyDescent="0.35">
      <c r="A143">
        <v>2025</v>
      </c>
      <c r="B143" t="s">
        <v>228</v>
      </c>
      <c r="C143" t="s">
        <v>229</v>
      </c>
      <c r="D143" t="s">
        <v>230</v>
      </c>
      <c r="E143" s="6" t="s">
        <v>270</v>
      </c>
      <c r="F143">
        <v>50</v>
      </c>
      <c r="G143" t="s">
        <v>293</v>
      </c>
      <c r="H143" s="1">
        <v>-50837066</v>
      </c>
      <c r="I143" s="1">
        <v>190894466</v>
      </c>
      <c r="J143" s="1">
        <v>199038990</v>
      </c>
      <c r="K143" s="1">
        <v>51473600</v>
      </c>
      <c r="L143" s="1">
        <v>38781996</v>
      </c>
      <c r="M143" s="1">
        <f>J143-K143-L143</f>
        <v>108783394</v>
      </c>
      <c r="N143" s="1">
        <v>389933456</v>
      </c>
      <c r="O143" s="1">
        <v>339096390</v>
      </c>
      <c r="P143" s="1">
        <f>N143/F143</f>
        <v>7798669.1200000001</v>
      </c>
      <c r="Q143" s="1">
        <f>(N143-L143-K143)/F143</f>
        <v>5993557.2000000002</v>
      </c>
    </row>
    <row r="144" spans="1:17" x14ac:dyDescent="0.35">
      <c r="A144">
        <v>2025</v>
      </c>
      <c r="B144" t="s">
        <v>231</v>
      </c>
      <c r="C144" t="s">
        <v>232</v>
      </c>
      <c r="D144" t="s">
        <v>233</v>
      </c>
      <c r="E144" s="6" t="s">
        <v>270</v>
      </c>
      <c r="F144">
        <v>230</v>
      </c>
      <c r="G144" t="s">
        <v>287</v>
      </c>
      <c r="H144" s="1">
        <v>-29941019</v>
      </c>
      <c r="I144" s="1">
        <v>605502667</v>
      </c>
      <c r="J144" s="1">
        <v>259960658</v>
      </c>
      <c r="K144" s="1">
        <v>82436877</v>
      </c>
      <c r="L144" s="1">
        <v>111694488</v>
      </c>
      <c r="M144" s="1">
        <f>J144-K144-L144</f>
        <v>65829293</v>
      </c>
      <c r="N144" s="1">
        <v>865463325</v>
      </c>
      <c r="O144" s="1">
        <v>835522306</v>
      </c>
      <c r="P144" s="1">
        <f>N144/F144</f>
        <v>3762884.0217391304</v>
      </c>
      <c r="Q144" s="1">
        <f>(N144-L144-K144)/F144</f>
        <v>2918834.6086956523</v>
      </c>
    </row>
    <row r="145" spans="1:17" x14ac:dyDescent="0.35">
      <c r="A145">
        <v>2025</v>
      </c>
      <c r="B145" t="s">
        <v>234</v>
      </c>
      <c r="C145" t="s">
        <v>235</v>
      </c>
      <c r="D145" t="s">
        <v>236</v>
      </c>
      <c r="E145" s="6" t="s">
        <v>270</v>
      </c>
      <c r="F145">
        <v>180</v>
      </c>
      <c r="G145" t="s">
        <v>286</v>
      </c>
      <c r="H145" s="1">
        <v>-46990734</v>
      </c>
      <c r="I145" s="1">
        <v>463348720</v>
      </c>
      <c r="J145" s="1">
        <v>199900336</v>
      </c>
      <c r="K145" s="1"/>
      <c r="L145" s="1">
        <v>93884819</v>
      </c>
      <c r="M145" s="1">
        <f>J145-K145-L145</f>
        <v>106015517</v>
      </c>
      <c r="N145" s="1">
        <v>663249056</v>
      </c>
      <c r="O145" s="1">
        <v>616258322</v>
      </c>
      <c r="P145" s="1">
        <f>N145/F145</f>
        <v>3684716.9777777777</v>
      </c>
      <c r="Q145" s="1">
        <f>(N145-L145-K145)/F145</f>
        <v>3163134.65</v>
      </c>
    </row>
    <row r="146" spans="1:17" x14ac:dyDescent="0.35">
      <c r="A146">
        <v>2025</v>
      </c>
      <c r="B146" t="s">
        <v>234</v>
      </c>
      <c r="C146" t="s">
        <v>235</v>
      </c>
      <c r="D146" t="s">
        <v>237</v>
      </c>
      <c r="E146" s="6" t="s">
        <v>270</v>
      </c>
      <c r="F146">
        <v>95</v>
      </c>
      <c r="G146" t="s">
        <v>292</v>
      </c>
      <c r="H146" s="1">
        <v>-33393684</v>
      </c>
      <c r="I146" s="1">
        <v>271920598</v>
      </c>
      <c r="J146" s="1">
        <v>150754723</v>
      </c>
      <c r="K146" s="1"/>
      <c r="L146" s="1">
        <v>50277660</v>
      </c>
      <c r="M146" s="1">
        <f>J146-K146-L146</f>
        <v>100477063</v>
      </c>
      <c r="N146" s="1">
        <v>422675321</v>
      </c>
      <c r="O146" s="1">
        <v>389281637</v>
      </c>
      <c r="P146" s="1">
        <f>N146/F146</f>
        <v>4449213.9052631576</v>
      </c>
      <c r="Q146" s="1">
        <f>(N146-L146-K146)/F146</f>
        <v>3919975.3789473684</v>
      </c>
    </row>
    <row r="147" spans="1:17" x14ac:dyDescent="0.35">
      <c r="A147">
        <v>2025</v>
      </c>
      <c r="B147" t="s">
        <v>238</v>
      </c>
      <c r="C147" t="s">
        <v>239</v>
      </c>
      <c r="D147" t="s">
        <v>240</v>
      </c>
      <c r="E147" s="6" t="s">
        <v>270</v>
      </c>
      <c r="F147">
        <v>84</v>
      </c>
      <c r="G147" t="s">
        <v>292</v>
      </c>
      <c r="H147" s="1">
        <v>-72565042</v>
      </c>
      <c r="I147" s="1">
        <v>278709179</v>
      </c>
      <c r="J147" s="1">
        <v>121136883</v>
      </c>
      <c r="K147" s="1">
        <v>22336964</v>
      </c>
      <c r="L147" s="1">
        <v>40665000</v>
      </c>
      <c r="M147" s="1">
        <f>J147-K147-L147</f>
        <v>58134919</v>
      </c>
      <c r="N147" s="1">
        <v>399846062</v>
      </c>
      <c r="O147" s="1">
        <v>327281020</v>
      </c>
      <c r="P147" s="1">
        <f>N147/F147</f>
        <v>4760072.166666667</v>
      </c>
      <c r="Q147" s="1">
        <f>(N147-L147-K147)/F147</f>
        <v>4010048.7857142859</v>
      </c>
    </row>
    <row r="148" spans="1:17" x14ac:dyDescent="0.35">
      <c r="A148">
        <v>2025</v>
      </c>
      <c r="B148" t="s">
        <v>241</v>
      </c>
      <c r="C148" t="s">
        <v>242</v>
      </c>
      <c r="D148" t="s">
        <v>243</v>
      </c>
      <c r="E148" s="6" t="s">
        <v>270</v>
      </c>
      <c r="F148">
        <v>472</v>
      </c>
      <c r="G148" t="s">
        <v>289</v>
      </c>
      <c r="H148" s="1">
        <v>-136681401</v>
      </c>
      <c r="I148" s="1">
        <v>887870502</v>
      </c>
      <c r="J148" s="1">
        <v>400900552</v>
      </c>
      <c r="K148" s="1"/>
      <c r="L148" s="1">
        <v>251647000</v>
      </c>
      <c r="M148" s="1">
        <f>J148-K148-L148</f>
        <v>149253552</v>
      </c>
      <c r="N148" s="1">
        <v>1288771054</v>
      </c>
      <c r="O148" s="1">
        <v>1152089653</v>
      </c>
      <c r="P148" s="1">
        <f>N148/F148</f>
        <v>2730447.1483050846</v>
      </c>
      <c r="Q148" s="1">
        <f>(N148-L148-K148)/F148</f>
        <v>2197296.7245762711</v>
      </c>
    </row>
    <row r="149" spans="1:17" x14ac:dyDescent="0.35">
      <c r="A149">
        <v>2025</v>
      </c>
      <c r="B149" t="s">
        <v>244</v>
      </c>
      <c r="C149" t="s">
        <v>245</v>
      </c>
      <c r="D149" t="s">
        <v>246</v>
      </c>
      <c r="E149" s="6" t="s">
        <v>270</v>
      </c>
      <c r="F149">
        <v>292</v>
      </c>
      <c r="G149" t="s">
        <v>287</v>
      </c>
      <c r="H149" s="1">
        <v>-22117330</v>
      </c>
      <c r="I149" s="1">
        <v>704162135</v>
      </c>
      <c r="J149" s="1">
        <v>219681786</v>
      </c>
      <c r="K149" s="1">
        <v>998474</v>
      </c>
      <c r="L149" s="1">
        <v>65784996</v>
      </c>
      <c r="M149" s="1">
        <f>J149-K149-L149</f>
        <v>152898316</v>
      </c>
      <c r="N149" s="1">
        <v>923843921</v>
      </c>
      <c r="O149" s="1">
        <v>901726591</v>
      </c>
      <c r="P149" s="1">
        <f>N149/F149</f>
        <v>3163849.0445205481</v>
      </c>
      <c r="Q149" s="1">
        <f>(N149-L149-K149)/F149</f>
        <v>2935138.5308219176</v>
      </c>
    </row>
    <row r="150" spans="1:17" x14ac:dyDescent="0.35">
      <c r="A150">
        <v>2025</v>
      </c>
      <c r="B150" t="s">
        <v>247</v>
      </c>
      <c r="C150" t="s">
        <v>248</v>
      </c>
      <c r="D150" t="s">
        <v>249</v>
      </c>
      <c r="E150" s="6" t="s">
        <v>270</v>
      </c>
      <c r="F150">
        <v>60</v>
      </c>
      <c r="G150" t="s">
        <v>292</v>
      </c>
      <c r="H150" s="1">
        <v>-13878460</v>
      </c>
      <c r="I150" s="1">
        <v>258072697</v>
      </c>
      <c r="J150" s="1">
        <v>194734634</v>
      </c>
      <c r="K150" s="1">
        <v>41932650</v>
      </c>
      <c r="L150" s="1">
        <v>56342688</v>
      </c>
      <c r="M150" s="1">
        <f>J150-K150-L150</f>
        <v>96459296</v>
      </c>
      <c r="N150" s="1">
        <v>452807331</v>
      </c>
      <c r="O150" s="1">
        <v>438928871</v>
      </c>
      <c r="P150" s="1">
        <f>N150/F150</f>
        <v>7546788.8499999996</v>
      </c>
      <c r="Q150" s="1">
        <f>(N150-L150-K150)/F150</f>
        <v>5908866.5499999998</v>
      </c>
    </row>
    <row r="151" spans="1:17" x14ac:dyDescent="0.35">
      <c r="A151">
        <v>2025</v>
      </c>
      <c r="B151" t="s">
        <v>250</v>
      </c>
      <c r="C151" t="s">
        <v>251</v>
      </c>
      <c r="D151" t="s">
        <v>252</v>
      </c>
      <c r="E151" s="6" t="s">
        <v>270</v>
      </c>
      <c r="F151">
        <v>62</v>
      </c>
      <c r="G151" t="s">
        <v>292</v>
      </c>
      <c r="H151" s="1">
        <v>-6581423</v>
      </c>
      <c r="I151" s="1">
        <v>192691289</v>
      </c>
      <c r="J151" s="1">
        <v>179792688</v>
      </c>
      <c r="K151" s="1">
        <v>48204950</v>
      </c>
      <c r="L151" s="1">
        <v>20880696</v>
      </c>
      <c r="M151" s="1">
        <f>J151-K151-L151</f>
        <v>110707042</v>
      </c>
      <c r="N151" s="1">
        <v>372483977</v>
      </c>
      <c r="O151" s="1">
        <v>365902554</v>
      </c>
      <c r="P151" s="1">
        <f>N151/F151</f>
        <v>6007806.0806451617</v>
      </c>
      <c r="Q151" s="1">
        <f>(N151-L151-K151)/F151</f>
        <v>4893521.4677419355</v>
      </c>
    </row>
    <row r="152" spans="1:17" x14ac:dyDescent="0.35">
      <c r="A152">
        <v>2025</v>
      </c>
      <c r="B152" t="s">
        <v>253</v>
      </c>
      <c r="C152" t="s">
        <v>254</v>
      </c>
      <c r="D152" t="s">
        <v>256</v>
      </c>
      <c r="E152" s="6" t="s">
        <v>270</v>
      </c>
      <c r="F152">
        <v>55</v>
      </c>
      <c r="G152" t="s">
        <v>292</v>
      </c>
      <c r="H152" s="1">
        <v>-1842075</v>
      </c>
      <c r="I152" s="1">
        <v>230821782</v>
      </c>
      <c r="J152" s="1">
        <v>104440686</v>
      </c>
      <c r="K152" s="1">
        <v>19193433</v>
      </c>
      <c r="L152" s="1">
        <v>25681471</v>
      </c>
      <c r="M152" s="1">
        <f>J152-K152-L152</f>
        <v>59565782</v>
      </c>
      <c r="N152" s="1">
        <v>335262468</v>
      </c>
      <c r="O152" s="1">
        <v>333420393</v>
      </c>
      <c r="P152" s="1">
        <f>N152/F152</f>
        <v>6095681.2363636363</v>
      </c>
      <c r="Q152" s="1">
        <f>(N152-L152-K152)/F152</f>
        <v>5279773.8909090906</v>
      </c>
    </row>
    <row r="153" spans="1:17" x14ac:dyDescent="0.35">
      <c r="A153">
        <v>2025</v>
      </c>
      <c r="B153" t="s">
        <v>253</v>
      </c>
      <c r="C153" t="s">
        <v>254</v>
      </c>
      <c r="D153" t="s">
        <v>255</v>
      </c>
      <c r="E153" s="6" t="s">
        <v>270</v>
      </c>
      <c r="F153">
        <v>92</v>
      </c>
      <c r="G153" t="s">
        <v>292</v>
      </c>
      <c r="H153" s="1">
        <v>-32369547</v>
      </c>
      <c r="I153" s="1">
        <v>330468779</v>
      </c>
      <c r="J153" s="1">
        <v>171105833</v>
      </c>
      <c r="K153" s="1">
        <v>41731406</v>
      </c>
      <c r="L153" s="1">
        <v>47070252</v>
      </c>
      <c r="M153" s="1">
        <f>J153-K153-L153</f>
        <v>82304175</v>
      </c>
      <c r="N153" s="1">
        <v>501574612</v>
      </c>
      <c r="O153" s="1">
        <v>469205065</v>
      </c>
      <c r="P153" s="1">
        <f>N153/F153</f>
        <v>5451897.9565217393</v>
      </c>
      <c r="Q153" s="1">
        <f>(N153-L153-K153)/F153</f>
        <v>4486662.5434782607</v>
      </c>
    </row>
    <row r="154" spans="1:17" x14ac:dyDescent="0.35">
      <c r="A154">
        <v>2025</v>
      </c>
      <c r="B154" t="s">
        <v>257</v>
      </c>
      <c r="C154" t="s">
        <v>258</v>
      </c>
      <c r="D154" t="s">
        <v>259</v>
      </c>
      <c r="E154" s="6" t="s">
        <v>270</v>
      </c>
      <c r="F154">
        <v>107</v>
      </c>
      <c r="G154" t="s">
        <v>286</v>
      </c>
      <c r="H154" s="1">
        <v>-43246397</v>
      </c>
      <c r="I154" s="1">
        <v>335670694</v>
      </c>
      <c r="J154" s="1">
        <v>164145409</v>
      </c>
      <c r="K154" s="1">
        <v>54548323</v>
      </c>
      <c r="L154" s="1">
        <v>58788726</v>
      </c>
      <c r="M154" s="1">
        <f>J154-K154-L154</f>
        <v>50808360</v>
      </c>
      <c r="N154" s="1">
        <v>499816103</v>
      </c>
      <c r="O154" s="1">
        <v>456569706</v>
      </c>
      <c r="P154" s="1">
        <f>N154/F154</f>
        <v>4671178.5327102803</v>
      </c>
      <c r="Q154" s="1">
        <f>(N154-L154-K154)/F154</f>
        <v>3611953.7757009347</v>
      </c>
    </row>
    <row r="155" spans="1:17" x14ac:dyDescent="0.35">
      <c r="P155" s="1"/>
      <c r="Q155" s="1"/>
    </row>
    <row r="156" spans="1:17" s="8" customFormat="1" x14ac:dyDescent="0.35">
      <c r="F156" s="9">
        <f>SUM(F2:F154)</f>
        <v>44449</v>
      </c>
      <c r="G156" s="9"/>
      <c r="H156" s="9">
        <f t="shared" ref="H156:M156" si="0">SUM(H2:H154)</f>
        <v>-3937312107</v>
      </c>
      <c r="I156" s="9">
        <f t="shared" si="0"/>
        <v>99808876922</v>
      </c>
      <c r="J156" s="9">
        <f t="shared" si="0"/>
        <v>44286193523</v>
      </c>
      <c r="K156" s="9">
        <f t="shared" si="0"/>
        <v>1593250221</v>
      </c>
      <c r="L156" s="9">
        <f t="shared" si="0"/>
        <v>24913616808</v>
      </c>
      <c r="M156" s="9">
        <f t="shared" si="0"/>
        <v>17779326494</v>
      </c>
      <c r="N156" s="9">
        <f>SUM(N2:N154)</f>
        <v>144023537554</v>
      </c>
      <c r="O156" s="9">
        <f>SUM(O2:O154)</f>
        <v>140157758338</v>
      </c>
      <c r="P156" s="9">
        <f>N156/F156</f>
        <v>3240197.4747238406</v>
      </c>
      <c r="Q156" s="9">
        <f>(N156-L156-K156)/F156</f>
        <v>2643854.0917680939</v>
      </c>
    </row>
    <row r="164" spans="14:15" x14ac:dyDescent="0.35">
      <c r="N164" s="1"/>
      <c r="O164" s="1"/>
    </row>
    <row r="165" spans="14:15" x14ac:dyDescent="0.35">
      <c r="N165" s="1"/>
      <c r="O165" s="1"/>
    </row>
  </sheetData>
  <sortState xmlns:xlrd2="http://schemas.microsoft.com/office/spreadsheetml/2017/richdata2" ref="A2:Q155">
    <sortCondition ref="C2:C1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Jóhannes Á. Jóhannesson</dc:creator>
  <cp:lastModifiedBy>Jóhannes Á. Jóhannesson</cp:lastModifiedBy>
  <dcterms:created xsi:type="dcterms:W3CDTF">2026-08-31T11:23:13Z</dcterms:created>
  <dcterms:modified xsi:type="dcterms:W3CDTF">2026-09-29T11:41:23Z</dcterms:modified>
</cp:coreProperties>
</file>